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I:\WEB\Human Resources\HR Forms\"/>
    </mc:Choice>
  </mc:AlternateContent>
  <workbookProtection workbookAlgorithmName="SHA-512" workbookHashValue="rI2DucTdQmiH/aplGZEs/m8Hju6Th3SG4ZrxBJG0p71vpzyQzsdFpE99dFNyaiOCi8YCtt8n76Sgkstz1HrWPw==" workbookSaltValue="1uiGEjYtn3KToZ0S4WPw2A==" workbookSpinCount="100000" lockStructure="1"/>
  <bookViews>
    <workbookView xWindow="0" yWindow="0" windowWidth="21915" windowHeight="9270"/>
  </bookViews>
  <sheets>
    <sheet name="REQUEST" sheetId="1" r:id="rId1"/>
    <sheet name="GA CALCS" sheetId="5" state="hidden" r:id="rId2"/>
    <sheet name="POSN ACCT LOOKUP" sheetId="4" state="hidden" r:id="rId3"/>
    <sheet name="RADIO BUTTON CHOICES" sheetId="3" state="hidden" r:id="rId4"/>
    <sheet name="PAY PERIOD DATES" sheetId="2" state="hidden" r:id="rId5"/>
  </sheets>
  <definedNames>
    <definedName name="_xlnm.Print_Area" localSheetId="0">REQUEST!$A$1:$H$47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3" i="1" l="1"/>
  <c r="C34" i="1"/>
  <c r="C35" i="1"/>
  <c r="C36" i="1"/>
  <c r="C37" i="1"/>
  <c r="C32" i="1"/>
  <c r="C23" i="1" l="1" a="1"/>
  <c r="C23" i="1" s="1"/>
  <c r="G24" i="1" l="1" a="1"/>
  <c r="G24" i="1" s="1"/>
  <c r="G25" i="1" l="1" a="1"/>
  <c r="G25" i="1" s="1"/>
  <c r="F19" i="1" a="1"/>
  <c r="F19" i="1" s="1"/>
  <c r="F18" i="1" a="1"/>
  <c r="F18" i="1" s="1"/>
  <c r="F33" i="1" l="1"/>
  <c r="F34" i="1"/>
  <c r="F35" i="1"/>
  <c r="F36" i="1"/>
  <c r="F37" i="1"/>
  <c r="F32" i="1"/>
  <c r="J4" i="2" l="1" a="1"/>
  <c r="J4" i="2" s="1"/>
  <c r="E38" i="1"/>
  <c r="H3" i="2" l="1" a="1"/>
  <c r="H3" i="2" s="1"/>
  <c r="H4" i="2" a="1"/>
  <c r="H4" i="2"/>
  <c r="H5" i="2" a="1"/>
  <c r="H5" i="2"/>
  <c r="F38" i="1" l="1"/>
</calcChain>
</file>

<file path=xl/comments1.xml><?xml version="1.0" encoding="utf-8"?>
<comments xmlns="http://schemas.openxmlformats.org/spreadsheetml/2006/main">
  <authors>
    <author>AML</author>
  </authors>
  <commentList>
    <comment ref="B18" authorId="0" shapeId="0">
      <text>
        <r>
          <rPr>
            <b/>
            <sz val="9"/>
            <color indexed="81"/>
            <rFont val="Tahoma"/>
            <family val="2"/>
          </rPr>
          <t>TYPICAL EMPLOYMENT DATES:</t>
        </r>
        <r>
          <rPr>
            <sz val="9"/>
            <color indexed="81"/>
            <rFont val="Tahoma"/>
            <family val="2"/>
          </rPr>
          <t xml:space="preserve">
9 MONTH   (08/22 - 05/21)
FALL          (08/22 - 12/21)
WINTER     (12/22 - 01/21)
SPRING      (01/22 - 05/21)
SUMMER 1  (05/22 - 06/21)
SUMMER 2  (06/22 - 08/21)</t>
        </r>
      </text>
    </comment>
  </commentList>
</comments>
</file>

<file path=xl/sharedStrings.xml><?xml version="1.0" encoding="utf-8"?>
<sst xmlns="http://schemas.openxmlformats.org/spreadsheetml/2006/main" count="639" uniqueCount="423">
  <si>
    <t>SUPERVISOR NAME:</t>
  </si>
  <si>
    <t>LABOR DISTRIBUTION</t>
  </si>
  <si>
    <t>ACCOUNT</t>
  </si>
  <si>
    <t>INDEX</t>
  </si>
  <si>
    <t>HOURLY</t>
  </si>
  <si>
    <t>GRA</t>
  </si>
  <si>
    <t>POSITION DETAILS</t>
  </si>
  <si>
    <t>DESCRIPTION OF WORK:</t>
  </si>
  <si>
    <t>HOURLY RATE:</t>
  </si>
  <si>
    <t>DO NOT DELETE</t>
  </si>
  <si>
    <t>IF HOURLY EMPLOYEE</t>
  </si>
  <si>
    <t>IF SALARIED EMPLOYEE</t>
  </si>
  <si>
    <t>STUDENT INFORMATION</t>
  </si>
  <si>
    <t>STUDENT NAME:</t>
  </si>
  <si>
    <t>UG</t>
  </si>
  <si>
    <t>MS</t>
  </si>
  <si>
    <t>PHD</t>
  </si>
  <si>
    <t>STUDENT ID:</t>
  </si>
  <si>
    <t>LEVEL OF EFFORT:</t>
  </si>
  <si>
    <t>LESS THAN 1/2 TIME</t>
  </si>
  <si>
    <t>1/2 TIME</t>
  </si>
  <si>
    <t>FULL TIME</t>
  </si>
  <si>
    <t>RESIDENCY TYPE:</t>
  </si>
  <si>
    <t>RESIDENT</t>
  </si>
  <si>
    <t>NON-RESIDENT</t>
  </si>
  <si>
    <t>COMMENTS</t>
  </si>
  <si>
    <t>TOTALS:</t>
  </si>
  <si>
    <t>DEPARTMENT/PROGRAM:</t>
  </si>
  <si>
    <t>POSITION NUMBER:</t>
  </si>
  <si>
    <t>DEGREE SEEKING TYPE:</t>
  </si>
  <si>
    <t>START</t>
  </si>
  <si>
    <t>END</t>
  </si>
  <si>
    <t>MONTH</t>
  </si>
  <si>
    <t>PAY PD</t>
  </si>
  <si>
    <t># of pay periods</t>
  </si>
  <si>
    <t>PAY PERIODS (FACTORS):</t>
  </si>
  <si>
    <t>PAY END DATE</t>
  </si>
  <si>
    <t>PAY START DATE</t>
  </si>
  <si>
    <t>STIPEND AMOUNT:</t>
  </si>
  <si>
    <t># OF REGISTERED CH:</t>
  </si>
  <si>
    <t>IF GTA, # CH TEACHING:</t>
  </si>
  <si>
    <t>(0 CH LAB=1 CH)</t>
  </si>
  <si>
    <t>MAX $ AMOUNT:</t>
  </si>
  <si>
    <t>% OF TOTAL</t>
  </si>
  <si>
    <t>TYPE OF WORK:</t>
  </si>
  <si>
    <t>JOB EFFECTIVE BEGIN DATE:</t>
  </si>
  <si>
    <t>JOB EFFECTIVE END DATE:</t>
  </si>
  <si>
    <t>PAY PERIOD BEGIN DATE:</t>
  </si>
  <si>
    <t>PAY PERIOD END DATE:</t>
  </si>
  <si>
    <t>$ AMOUNT PER INDEX</t>
  </si>
  <si>
    <t>FIRST          MIDDLE          LAST</t>
  </si>
  <si>
    <t>All gray-shaded areas must be completed.  
Salmon-shaded areas must be completed for all assistantships/salaried positions and yellow-shaded areas for hourly positions.</t>
  </si>
  <si>
    <t>Provide this form to the department's administrative assistant for EPAF processing.</t>
  </si>
  <si>
    <t>POSN</t>
  </si>
  <si>
    <t>MG9956</t>
  </si>
  <si>
    <t>Grad Teach Assist-Instructor</t>
  </si>
  <si>
    <t>MG9957</t>
  </si>
  <si>
    <t>Graduate Research Assistant</t>
  </si>
  <si>
    <t>MG9958</t>
  </si>
  <si>
    <t>MG9959</t>
  </si>
  <si>
    <t>MG9960</t>
  </si>
  <si>
    <t>GRA CAPE</t>
  </si>
  <si>
    <t>MG9961</t>
  </si>
  <si>
    <t>MG9962</t>
  </si>
  <si>
    <t>Graduate Teaching Assistant</t>
  </si>
  <si>
    <t>MG9963</t>
  </si>
  <si>
    <t>GRA-CAMP</t>
  </si>
  <si>
    <t>MG9964</t>
  </si>
  <si>
    <t>Grad Research Assistant</t>
  </si>
  <si>
    <t>MG9965</t>
  </si>
  <si>
    <t>BHNSFS Grad Teach Asst</t>
  </si>
  <si>
    <t>MG9966</t>
  </si>
  <si>
    <t>AML Grad Research Assistant</t>
  </si>
  <si>
    <t>MG9967</t>
  </si>
  <si>
    <t>Physics Grad Teach Assist</t>
  </si>
  <si>
    <t>MG9968</t>
  </si>
  <si>
    <t>Physics Grad Research Asst</t>
  </si>
  <si>
    <t>MG9969</t>
  </si>
  <si>
    <t>MCS Grad Teach Assist</t>
  </si>
  <si>
    <t>MG9970</t>
  </si>
  <si>
    <t>MCS Grad Research Assistant</t>
  </si>
  <si>
    <t>MG9971</t>
  </si>
  <si>
    <t>Chemistry Grad Teach Assist</t>
  </si>
  <si>
    <t>MG9972</t>
  </si>
  <si>
    <t>Chem Grad Research Assistant</t>
  </si>
  <si>
    <t>MG9973</t>
  </si>
  <si>
    <t>AES Grad Teach Assist</t>
  </si>
  <si>
    <t>MG9974</t>
  </si>
  <si>
    <t>AES Grad Research Assistant</t>
  </si>
  <si>
    <t>MG9975</t>
  </si>
  <si>
    <t>Mining Grad Teach Assist</t>
  </si>
  <si>
    <t>MG9976</t>
  </si>
  <si>
    <t>Mining Grad Research Assistant</t>
  </si>
  <si>
    <t>MG9977</t>
  </si>
  <si>
    <t>ME Grad Teach Assist</t>
  </si>
  <si>
    <t>MG9978</t>
  </si>
  <si>
    <t>ME Grad Research Assistant</t>
  </si>
  <si>
    <t>MG9979</t>
  </si>
  <si>
    <t>MAT/MET Grad Teach Assist</t>
  </si>
  <si>
    <t>MG9980</t>
  </si>
  <si>
    <t>MAT/MET Grad Research Asst</t>
  </si>
  <si>
    <t>MG9981</t>
  </si>
  <si>
    <t>IE Grad Teach Assist</t>
  </si>
  <si>
    <t>MG9982</t>
  </si>
  <si>
    <t>IE Grad Research Assistant</t>
  </si>
  <si>
    <t>MG9983</t>
  </si>
  <si>
    <t>Geology Grad Teach Assist</t>
  </si>
  <si>
    <t>MG9984</t>
  </si>
  <si>
    <t>Geology Grad Research Asst</t>
  </si>
  <si>
    <t>MG9985</t>
  </si>
  <si>
    <t>ECE Grad Teach Assistant</t>
  </si>
  <si>
    <t>MG9986</t>
  </si>
  <si>
    <t>ECE Grad Research Assistant</t>
  </si>
  <si>
    <t>MG9987</t>
  </si>
  <si>
    <t>CEE - Grad Teach Assist</t>
  </si>
  <si>
    <t>MG9988</t>
  </si>
  <si>
    <t>CEE Grad Research Assistant</t>
  </si>
  <si>
    <t>MG9989</t>
  </si>
  <si>
    <t>WRI Grad Research Assistant</t>
  </si>
  <si>
    <t>MG9990</t>
  </si>
  <si>
    <t>CBE - Grad Teach Assist</t>
  </si>
  <si>
    <t>MG9991</t>
  </si>
  <si>
    <t>CBE Grad Research Assistant</t>
  </si>
  <si>
    <t>MG9992</t>
  </si>
  <si>
    <t>Research Affairs Grad Res Asst</t>
  </si>
  <si>
    <t>MG9993</t>
  </si>
  <si>
    <t>AMP Grad Research Assistant</t>
  </si>
  <si>
    <t>MG9994</t>
  </si>
  <si>
    <t>MG9995</t>
  </si>
  <si>
    <t>MG9996</t>
  </si>
  <si>
    <t>MG9997</t>
  </si>
  <si>
    <t>MG9998</t>
  </si>
  <si>
    <t>MG9999</t>
  </si>
  <si>
    <t>MS9900</t>
  </si>
  <si>
    <t>Student Labor Campus Safety</t>
  </si>
  <si>
    <t>MS9901</t>
  </si>
  <si>
    <t>International Peer Mentor</t>
  </si>
  <si>
    <t>MS9902</t>
  </si>
  <si>
    <t>Student Labor Facilities</t>
  </si>
  <si>
    <t>MS9903</t>
  </si>
  <si>
    <t>Student Labor OT Elg-FTE Count</t>
  </si>
  <si>
    <t>MS9904</t>
  </si>
  <si>
    <t>MS9905</t>
  </si>
  <si>
    <t>Ivanhoe Intl Ctr-student labor</t>
  </si>
  <si>
    <t>MS9906</t>
  </si>
  <si>
    <t>MS9907</t>
  </si>
  <si>
    <t>Student Federation</t>
  </si>
  <si>
    <t>MS9908</t>
  </si>
  <si>
    <t>Graduate Ed-student labor</t>
  </si>
  <si>
    <t>MS9909</t>
  </si>
  <si>
    <t>VPAA Student Employee</t>
  </si>
  <si>
    <t>MS9910</t>
  </si>
  <si>
    <t>Student Employee - EH&amp;S</t>
  </si>
  <si>
    <t>MS9911</t>
  </si>
  <si>
    <t>Multicultural Affairs Student</t>
  </si>
  <si>
    <t>MS9912</t>
  </si>
  <si>
    <t>Raver Student Labor</t>
  </si>
  <si>
    <t>MS9913</t>
  </si>
  <si>
    <t>Student Employee CAPE</t>
  </si>
  <si>
    <t>MS9914</t>
  </si>
  <si>
    <t>Student Labor - Intramurals</t>
  </si>
  <si>
    <t>MS9916</t>
  </si>
  <si>
    <t>MS9917</t>
  </si>
  <si>
    <t>Student Government</t>
  </si>
  <si>
    <t>MS9918</t>
  </si>
  <si>
    <t>Student EE Athletics/Equip</t>
  </si>
  <si>
    <t>MS9919</t>
  </si>
  <si>
    <t>Student Employee - UPR</t>
  </si>
  <si>
    <t>MS9920</t>
  </si>
  <si>
    <t>Human Resources</t>
  </si>
  <si>
    <t>MS9921</t>
  </si>
  <si>
    <t>Student Employee - AML</t>
  </si>
  <si>
    <t>MS9922</t>
  </si>
  <si>
    <t>GRA - AML</t>
  </si>
  <si>
    <t>MS9923</t>
  </si>
  <si>
    <t>ADA</t>
  </si>
  <si>
    <t>MS9924</t>
  </si>
  <si>
    <t>Student Affairs</t>
  </si>
  <si>
    <t>MS9925</t>
  </si>
  <si>
    <t>Career Center</t>
  </si>
  <si>
    <t>MS9926</t>
  </si>
  <si>
    <t>Student Employee - Wellness</t>
  </si>
  <si>
    <t>MS9927</t>
  </si>
  <si>
    <t>WISE</t>
  </si>
  <si>
    <t>MS9928</t>
  </si>
  <si>
    <t>Resident Assistant</t>
  </si>
  <si>
    <t>MS9929</t>
  </si>
  <si>
    <t>Student Employee-Res Life</t>
  </si>
  <si>
    <t>MS9930</t>
  </si>
  <si>
    <t>Social Science Employee</t>
  </si>
  <si>
    <t>MS9931</t>
  </si>
  <si>
    <t>Student Employee - PE</t>
  </si>
  <si>
    <t>MS9932</t>
  </si>
  <si>
    <t>Student Employee - Physics</t>
  </si>
  <si>
    <t>MS9933</t>
  </si>
  <si>
    <t>RAS Student Employee</t>
  </si>
  <si>
    <t>MS9934</t>
  </si>
  <si>
    <t>GTA - Physics</t>
  </si>
  <si>
    <t>MS9935</t>
  </si>
  <si>
    <t>GRA - Physics</t>
  </si>
  <si>
    <t>MS9936</t>
  </si>
  <si>
    <t>Math &amp; Computer Science</t>
  </si>
  <si>
    <t>MS9937</t>
  </si>
  <si>
    <t>GTA - Math &amp; Comp Sci</t>
  </si>
  <si>
    <t>MS9938</t>
  </si>
  <si>
    <t>GRA - Math/Comp Sci.</t>
  </si>
  <si>
    <t>MS9939</t>
  </si>
  <si>
    <t>Student Employee Humanities</t>
  </si>
  <si>
    <t>MS9940</t>
  </si>
  <si>
    <t>Student Employee Chemistry</t>
  </si>
  <si>
    <t>MS9941</t>
  </si>
  <si>
    <t>GTA - Chemistry</t>
  </si>
  <si>
    <t>MS9943</t>
  </si>
  <si>
    <t>Atmospheric Sciences</t>
  </si>
  <si>
    <t>MS9944</t>
  </si>
  <si>
    <t>Student Employee - Admissions</t>
  </si>
  <si>
    <t>MS9945</t>
  </si>
  <si>
    <t>GTA - Atmospheric Sciences</t>
  </si>
  <si>
    <t>MS9947</t>
  </si>
  <si>
    <t>Mining Eng &amp; Management</t>
  </si>
  <si>
    <t>MS9948</t>
  </si>
  <si>
    <t>GTA - Mining Eng &amp; Management</t>
  </si>
  <si>
    <t>MS9949</t>
  </si>
  <si>
    <t>GRA - Mining Eng &amp; Mngmnt</t>
  </si>
  <si>
    <t>MS9950</t>
  </si>
  <si>
    <t>Student Employee - ME</t>
  </si>
  <si>
    <t>MS9951</t>
  </si>
  <si>
    <t>GTA - Mech. Eng.</t>
  </si>
  <si>
    <t>MS9952</t>
  </si>
  <si>
    <t>GRA - Mech. Eng.</t>
  </si>
  <si>
    <t>MS9953</t>
  </si>
  <si>
    <t>Student Employee Mat/Met</t>
  </si>
  <si>
    <t>MS9954</t>
  </si>
  <si>
    <t>GTA - Mat/Met Eng</t>
  </si>
  <si>
    <t>MS9955</t>
  </si>
  <si>
    <t>GRA - Mat/Met</t>
  </si>
  <si>
    <t>MS9956</t>
  </si>
  <si>
    <t>Student Employee - IE</t>
  </si>
  <si>
    <t>MS9957</t>
  </si>
  <si>
    <t>GTA - Industrial Eng</t>
  </si>
  <si>
    <t>MS9958</t>
  </si>
  <si>
    <t>GRA - Industrial Eng</t>
  </si>
  <si>
    <t>MS9959</t>
  </si>
  <si>
    <t>Geo/Geo Eng Student Employee</t>
  </si>
  <si>
    <t>MS9960</t>
  </si>
  <si>
    <t>GTA - Geo/Geo Eng</t>
  </si>
  <si>
    <t>MS9961</t>
  </si>
  <si>
    <t>GRA - Geo/Geo Eng.</t>
  </si>
  <si>
    <t>MS9962</t>
  </si>
  <si>
    <t>ECE Student Employee</t>
  </si>
  <si>
    <t>MS9963</t>
  </si>
  <si>
    <t>GTA - ECE</t>
  </si>
  <si>
    <t>MS9964</t>
  </si>
  <si>
    <t>GRA - Electrical/Computer Eng</t>
  </si>
  <si>
    <t>MS9965</t>
  </si>
  <si>
    <t>CEE - Student Employee</t>
  </si>
  <si>
    <t>MS9966</t>
  </si>
  <si>
    <t>Research Office</t>
  </si>
  <si>
    <t>MS9967</t>
  </si>
  <si>
    <t>GTA -Civil &amp; Environmental Eng</t>
  </si>
  <si>
    <t>MS9968</t>
  </si>
  <si>
    <t>GRA -Civil &amp; Environmental Eng</t>
  </si>
  <si>
    <t>MS9969</t>
  </si>
  <si>
    <t>MS9970</t>
  </si>
  <si>
    <t>CBE - Student Employee</t>
  </si>
  <si>
    <t>MS9971</t>
  </si>
  <si>
    <t>GTA - Chemical &amp; Bio Eng</t>
  </si>
  <si>
    <t>MS9972</t>
  </si>
  <si>
    <t>GRA - Chemical &amp; Bio Eng</t>
  </si>
  <si>
    <t>MS9973</t>
  </si>
  <si>
    <t>Student Employee - APEX</t>
  </si>
  <si>
    <t>MS9974</t>
  </si>
  <si>
    <t>Tech Fellow-student labor</t>
  </si>
  <si>
    <t>MS9975</t>
  </si>
  <si>
    <t>Library</t>
  </si>
  <si>
    <t>MS9976</t>
  </si>
  <si>
    <t>ITS Labor</t>
  </si>
  <si>
    <t>MS9977</t>
  </si>
  <si>
    <t>Peer Advisor</t>
  </si>
  <si>
    <t>MS9978</t>
  </si>
  <si>
    <t>CAMP</t>
  </si>
  <si>
    <t>MS9979</t>
  </si>
  <si>
    <t>Faculty/Staff Lounge</t>
  </si>
  <si>
    <t>MS9980</t>
  </si>
  <si>
    <t>Surbeck Center Employee</t>
  </si>
  <si>
    <t>MS9981</t>
  </si>
  <si>
    <t>Bookstore Student Employee</t>
  </si>
  <si>
    <t>MS9982</t>
  </si>
  <si>
    <t>YPCE Student Employee</t>
  </si>
  <si>
    <t>MS9983</t>
  </si>
  <si>
    <t>Scheduling - Student Employee</t>
  </si>
  <si>
    <t>MS9984</t>
  </si>
  <si>
    <t>Business Office-student labor</t>
  </si>
  <si>
    <t>MS9985</t>
  </si>
  <si>
    <t>MS9986</t>
  </si>
  <si>
    <t>MS9987</t>
  </si>
  <si>
    <t>MS9988</t>
  </si>
  <si>
    <t>MS9989</t>
  </si>
  <si>
    <t>GRA - NANO</t>
  </si>
  <si>
    <t>MS9990</t>
  </si>
  <si>
    <t>AMP Student EE</t>
  </si>
  <si>
    <t>MS9991</t>
  </si>
  <si>
    <t>GRA - AMP</t>
  </si>
  <si>
    <t>MS9992</t>
  </si>
  <si>
    <t>TLC - Library</t>
  </si>
  <si>
    <t>MS9993</t>
  </si>
  <si>
    <t>TLC Outreach - Res Life</t>
  </si>
  <si>
    <t>MS9994</t>
  </si>
  <si>
    <t>MS9995</t>
  </si>
  <si>
    <t>MS9996</t>
  </si>
  <si>
    <t>MS9997</t>
  </si>
  <si>
    <t>MS9998</t>
  </si>
  <si>
    <t>MS9999</t>
  </si>
  <si>
    <t>MW9940</t>
  </si>
  <si>
    <t>FWS - Enrollment Management</t>
  </si>
  <si>
    <t>MW9941</t>
  </si>
  <si>
    <t>FWS-Graduate Education</t>
  </si>
  <si>
    <t>MW9942</t>
  </si>
  <si>
    <t>Work Study-FTE Doesn't Count</t>
  </si>
  <si>
    <t>MW9943</t>
  </si>
  <si>
    <t>MW9945</t>
  </si>
  <si>
    <t>FWS - Off Campus America Reads</t>
  </si>
  <si>
    <t>MW9946</t>
  </si>
  <si>
    <t>FWS - WISE</t>
  </si>
  <si>
    <t>MW9947</t>
  </si>
  <si>
    <t>FWS - Career Learn Center</t>
  </si>
  <si>
    <t>MW9948</t>
  </si>
  <si>
    <t>FWS - Enviro Health &amp; Safety</t>
  </si>
  <si>
    <t>MW9949</t>
  </si>
  <si>
    <t>FWS - Police Dept Off Campus</t>
  </si>
  <si>
    <t>MW9950</t>
  </si>
  <si>
    <t>Off Campus - WAVI</t>
  </si>
  <si>
    <t>MW9951</t>
  </si>
  <si>
    <t>Alumni - FWS</t>
  </si>
  <si>
    <t>MW9952</t>
  </si>
  <si>
    <t>MW9953</t>
  </si>
  <si>
    <t>MW9954</t>
  </si>
  <si>
    <t>MW9955</t>
  </si>
  <si>
    <t>MW9956</t>
  </si>
  <si>
    <t>MW9957</t>
  </si>
  <si>
    <t>MW9958</t>
  </si>
  <si>
    <t>MW9959</t>
  </si>
  <si>
    <t>MW9960</t>
  </si>
  <si>
    <t>MW9961</t>
  </si>
  <si>
    <t>MW9962</t>
  </si>
  <si>
    <t>FWS - ME</t>
  </si>
  <si>
    <t>MW9963</t>
  </si>
  <si>
    <t>MW9964</t>
  </si>
  <si>
    <t>MW9965</t>
  </si>
  <si>
    <t>MW9966</t>
  </si>
  <si>
    <t>MW9967</t>
  </si>
  <si>
    <t>MW9968</t>
  </si>
  <si>
    <t>MW9969</t>
  </si>
  <si>
    <t>MW9970</t>
  </si>
  <si>
    <t>MW9971</t>
  </si>
  <si>
    <t>MW9972</t>
  </si>
  <si>
    <t>MW9973</t>
  </si>
  <si>
    <t>MW9974</t>
  </si>
  <si>
    <t>MW9975</t>
  </si>
  <si>
    <t>MW9976</t>
  </si>
  <si>
    <t>MW9977</t>
  </si>
  <si>
    <t>MW9978</t>
  </si>
  <si>
    <t>MW9979</t>
  </si>
  <si>
    <t>MW9980</t>
  </si>
  <si>
    <t>MW9981</t>
  </si>
  <si>
    <t>MW9982</t>
  </si>
  <si>
    <t>MW9983</t>
  </si>
  <si>
    <t>MW9984</t>
  </si>
  <si>
    <t>MW9985</t>
  </si>
  <si>
    <t>FWS - Library</t>
  </si>
  <si>
    <t>MW9986</t>
  </si>
  <si>
    <t>MW9987</t>
  </si>
  <si>
    <t>MW9988</t>
  </si>
  <si>
    <t>MW9989</t>
  </si>
  <si>
    <t>FWS - Museum of Geology</t>
  </si>
  <si>
    <t>MW9990</t>
  </si>
  <si>
    <t>MW9991</t>
  </si>
  <si>
    <t>MW9992</t>
  </si>
  <si>
    <t>MW9993</t>
  </si>
  <si>
    <t>MW9994</t>
  </si>
  <si>
    <t>MW9995</t>
  </si>
  <si>
    <t>MW9996</t>
  </si>
  <si>
    <t>MW9997</t>
  </si>
  <si>
    <t>MW9998</t>
  </si>
  <si>
    <t>MW9999</t>
  </si>
  <si>
    <t>POSN DESC</t>
  </si>
  <si>
    <t>ECLS</t>
  </si>
  <si>
    <t>LOCN (C/S)</t>
  </si>
  <si>
    <t>I, THE HIRING MANAGER, HAVE VERIFIED THAT BUDGET IS AVAILABLE IN ALL FUNDING SOURCES LISTED ABOVE.</t>
  </si>
  <si>
    <t>GTA</t>
  </si>
  <si>
    <t>3/4 TIME</t>
  </si>
  <si>
    <t>LEVEL OF EFFORT</t>
  </si>
  <si>
    <t>FTE</t>
  </si>
  <si>
    <t>HPD</t>
  </si>
  <si>
    <t>HPP</t>
  </si>
  <si>
    <t>GRA SALARIED STUDENTS</t>
  </si>
  <si>
    <t>FTE (% OF TIME)</t>
  </si>
  <si>
    <t>GTA SALARIED STUDENTS</t>
  </si>
  <si>
    <t># OF CH</t>
  </si>
  <si>
    <t>X</t>
  </si>
  <si>
    <t>1 PAY PD</t>
  </si>
  <si>
    <t>2 PAY PDS</t>
  </si>
  <si>
    <t>3 PAY PDS</t>
  </si>
  <si>
    <t>4 PAY PDS</t>
  </si>
  <si>
    <t>9 PAY PDS</t>
  </si>
  <si>
    <t>FALL/SPRING</t>
  </si>
  <si>
    <t>9 MONTH</t>
  </si>
  <si>
    <t>SALARIED UG STUDENTS</t>
  </si>
  <si>
    <t># PAY PD</t>
  </si>
  <si>
    <t>STUDENT TYPE</t>
  </si>
  <si>
    <t>UG SALARIED</t>
  </si>
  <si>
    <t xml:space="preserve">GTA SALARIED </t>
  </si>
  <si>
    <t xml:space="preserve">GRA SALARIED </t>
  </si>
  <si>
    <t>STUDENT TYPE DESC</t>
  </si>
  <si>
    <t>LEVEL OF EFFORT DESC</t>
  </si>
  <si>
    <r>
      <t xml:space="preserve">HOURS PER </t>
    </r>
    <r>
      <rPr>
        <b/>
        <u/>
        <sz val="11"/>
        <color theme="1"/>
        <rFont val="Calibri"/>
        <family val="2"/>
        <scheme val="minor"/>
      </rPr>
      <t>PAY</t>
    </r>
    <r>
      <rPr>
        <b/>
        <sz val="11"/>
        <color theme="1"/>
        <rFont val="Calibri"/>
        <family val="2"/>
        <scheme val="minor"/>
      </rPr>
      <t xml:space="preserve"> PERIOD:</t>
    </r>
  </si>
  <si>
    <t>VERIFIED BUDGET</t>
  </si>
  <si>
    <t>* UG SALARY POSITIONS ARE APPROVED ONLY UNDER CERTAIN CIRCUMSTANCES.  CONTACT THE PAYROLL OFFICE WITH QUESTIONS.</t>
  </si>
  <si>
    <t>FOR NON-WORKING FELLOWSHIP AWARDS, PLEASE CONTACT THE OFFICE OF GRADUATE EDUCATION.</t>
  </si>
  <si>
    <t>UG - SALARY*</t>
  </si>
  <si>
    <t>STUDENT HIRING REQUEST</t>
  </si>
  <si>
    <t>FOR ASSISTANTSHIPS, THE TOTAL OF SUMMER 1 AND SUMMER 2 GRADUATE STIPENDS MUST MEET BOR MINIMUMS.</t>
  </si>
  <si>
    <t>STUDENTS REGISTERED AT NON-BOR INSTITUTIONS MUST PROVIDE PROOF OF ENROLLMENT PRIOR TO BEGINNING WORK.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</si>
</sst>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mm/dd/yyyy;@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i/>
      <sz val="9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  <scheme val="minor"/>
    </font>
    <font>
      <sz val="8"/>
      <color rgb="FF000000"/>
      <name val="Segoe UI"/>
      <family val="2"/>
    </font>
    <font>
      <i/>
      <sz val="9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i/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1" tint="0.499984740745262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77">
    <xf numFmtId="0" fontId="0" fillId="0" borderId="0" xfId="0"/>
    <xf numFmtId="0" fontId="0" fillId="0" borderId="0" xfId="0" applyFill="1"/>
    <xf numFmtId="0" fontId="8" fillId="0" borderId="8" xfId="0" applyFont="1" applyFill="1" applyBorder="1" applyAlignment="1">
      <alignment horizontal="center"/>
    </xf>
    <xf numFmtId="0" fontId="8" fillId="0" borderId="27" xfId="0" applyFont="1" applyFill="1" applyBorder="1" applyAlignment="1">
      <alignment horizontal="center"/>
    </xf>
    <xf numFmtId="0" fontId="9" fillId="0" borderId="8" xfId="0" applyFont="1" applyFill="1" applyBorder="1" applyAlignment="1">
      <alignment horizontal="center"/>
    </xf>
    <xf numFmtId="0" fontId="9" fillId="0" borderId="27" xfId="0" applyFont="1" applyFill="1" applyBorder="1" applyAlignment="1">
      <alignment horizontal="center"/>
    </xf>
    <xf numFmtId="14" fontId="8" fillId="0" borderId="4" xfId="0" applyNumberFormat="1" applyFont="1" applyFill="1" applyBorder="1" applyAlignment="1">
      <alignment horizontal="center"/>
    </xf>
    <xf numFmtId="14" fontId="8" fillId="0" borderId="24" xfId="0" applyNumberFormat="1" applyFont="1" applyFill="1" applyBorder="1" applyAlignment="1">
      <alignment horizontal="center"/>
    </xf>
    <xf numFmtId="14" fontId="9" fillId="0" borderId="4" xfId="0" applyNumberFormat="1" applyFont="1" applyFill="1" applyBorder="1" applyAlignment="1">
      <alignment horizontal="center"/>
    </xf>
    <xf numFmtId="16" fontId="7" fillId="0" borderId="7" xfId="0" applyNumberFormat="1" applyFont="1" applyFill="1" applyBorder="1" applyAlignment="1">
      <alignment horizontal="center"/>
    </xf>
    <xf numFmtId="0" fontId="7" fillId="0" borderId="25" xfId="0" applyFont="1" applyFill="1" applyBorder="1" applyAlignment="1">
      <alignment horizontal="center"/>
    </xf>
    <xf numFmtId="0" fontId="7" fillId="0" borderId="10" xfId="0" applyFont="1" applyFill="1" applyBorder="1" applyAlignment="1">
      <alignment horizontal="center"/>
    </xf>
    <xf numFmtId="0" fontId="7" fillId="0" borderId="26" xfId="0" applyFont="1" applyFill="1" applyBorder="1" applyAlignment="1">
      <alignment horizontal="center"/>
    </xf>
    <xf numFmtId="14" fontId="0" fillId="0" borderId="0" xfId="0" applyNumberFormat="1" applyFill="1"/>
    <xf numFmtId="0" fontId="0" fillId="2" borderId="7" xfId="1" applyNumberFormat="1" applyFont="1" applyFill="1" applyBorder="1" applyAlignment="1" applyProtection="1">
      <alignment horizontal="center"/>
    </xf>
    <xf numFmtId="17" fontId="7" fillId="0" borderId="9" xfId="0" applyNumberFormat="1" applyFont="1" applyFill="1" applyBorder="1" applyAlignment="1">
      <alignment horizontal="left"/>
    </xf>
    <xf numFmtId="0" fontId="0" fillId="2" borderId="7" xfId="1" applyNumberFormat="1" applyFont="1" applyFill="1" applyBorder="1" applyAlignment="1" applyProtection="1">
      <alignment horizontal="center"/>
      <protection locked="0"/>
    </xf>
    <xf numFmtId="164" fontId="0" fillId="2" borderId="7" xfId="1" applyNumberFormat="1" applyFont="1" applyFill="1" applyBorder="1" applyAlignment="1" applyProtection="1">
      <alignment horizontal="center"/>
      <protection locked="0"/>
    </xf>
    <xf numFmtId="164" fontId="0" fillId="2" borderId="7" xfId="1" applyNumberFormat="1" applyFont="1" applyFill="1" applyBorder="1" applyAlignment="1" applyProtection="1">
      <alignment horizontal="center"/>
    </xf>
    <xf numFmtId="164" fontId="0" fillId="3" borderId="1" xfId="1" applyNumberFormat="1" applyFont="1" applyFill="1" applyBorder="1" applyAlignment="1" applyProtection="1">
      <alignment horizontal="right"/>
      <protection locked="0"/>
    </xf>
    <xf numFmtId="14" fontId="6" fillId="5" borderId="0" xfId="0" applyNumberFormat="1" applyFont="1" applyFill="1" applyBorder="1" applyAlignment="1" applyProtection="1">
      <alignment horizontal="center"/>
    </xf>
    <xf numFmtId="0" fontId="0" fillId="5" borderId="22" xfId="0" applyFill="1" applyBorder="1" applyProtection="1"/>
    <xf numFmtId="0" fontId="3" fillId="5" borderId="19" xfId="0" applyFont="1" applyFill="1" applyBorder="1" applyProtection="1"/>
    <xf numFmtId="0" fontId="3" fillId="5" borderId="0" xfId="0" applyFont="1" applyFill="1" applyBorder="1" applyProtection="1"/>
    <xf numFmtId="0" fontId="11" fillId="5" borderId="0" xfId="0" applyFont="1" applyFill="1" applyBorder="1" applyAlignment="1" applyProtection="1">
      <alignment horizontal="center"/>
    </xf>
    <xf numFmtId="0" fontId="0" fillId="5" borderId="19" xfId="0" applyFill="1" applyBorder="1" applyProtection="1"/>
    <xf numFmtId="0" fontId="2" fillId="5" borderId="0" xfId="0" applyFont="1" applyFill="1" applyBorder="1" applyAlignment="1" applyProtection="1">
      <alignment horizontal="right" vertical="center"/>
    </xf>
    <xf numFmtId="0" fontId="2" fillId="5" borderId="19" xfId="0" applyFont="1" applyFill="1" applyBorder="1" applyAlignment="1" applyProtection="1">
      <alignment wrapText="1"/>
    </xf>
    <xf numFmtId="0" fontId="2" fillId="5" borderId="19" xfId="0" applyFont="1" applyFill="1" applyBorder="1" applyAlignment="1" applyProtection="1"/>
    <xf numFmtId="0" fontId="0" fillId="5" borderId="0" xfId="0" applyFill="1" applyBorder="1" applyProtection="1"/>
    <xf numFmtId="0" fontId="2" fillId="5" borderId="0" xfId="0" applyFont="1" applyFill="1" applyBorder="1" applyAlignment="1" applyProtection="1"/>
    <xf numFmtId="0" fontId="2" fillId="5" borderId="0" xfId="0" applyFont="1" applyFill="1" applyBorder="1" applyProtection="1"/>
    <xf numFmtId="0" fontId="6" fillId="5" borderId="0" xfId="0" applyFont="1" applyFill="1" applyBorder="1" applyAlignment="1" applyProtection="1"/>
    <xf numFmtId="0" fontId="2" fillId="2" borderId="5" xfId="0" applyFont="1" applyFill="1" applyBorder="1" applyAlignment="1" applyProtection="1">
      <alignment horizontal="right"/>
    </xf>
    <xf numFmtId="0" fontId="2" fillId="3" borderId="5" xfId="0" applyFont="1" applyFill="1" applyBorder="1" applyAlignment="1" applyProtection="1">
      <alignment horizontal="right"/>
    </xf>
    <xf numFmtId="0" fontId="2" fillId="3" borderId="5" xfId="0" applyFont="1" applyFill="1" applyBorder="1" applyAlignment="1" applyProtection="1">
      <alignment horizontal="right" vertical="center"/>
    </xf>
    <xf numFmtId="0" fontId="14" fillId="3" borderId="26" xfId="0" applyFont="1" applyFill="1" applyBorder="1" applyAlignment="1" applyProtection="1">
      <alignment horizontal="center" vertical="center" wrapText="1"/>
    </xf>
    <xf numFmtId="10" fontId="2" fillId="10" borderId="4" xfId="3" applyNumberFormat="1" applyFont="1" applyFill="1" applyBorder="1" applyAlignment="1" applyProtection="1">
      <alignment horizontal="center" vertical="center"/>
    </xf>
    <xf numFmtId="164" fontId="2" fillId="10" borderId="4" xfId="2" applyNumberFormat="1" applyFont="1" applyFill="1" applyBorder="1" applyAlignment="1" applyProtection="1">
      <alignment horizontal="center" vertical="center"/>
    </xf>
    <xf numFmtId="0" fontId="2" fillId="10" borderId="4" xfId="0" applyFont="1" applyFill="1" applyBorder="1" applyAlignment="1" applyProtection="1">
      <alignment horizontal="center"/>
    </xf>
    <xf numFmtId="0" fontId="2" fillId="10" borderId="7" xfId="0" applyFont="1" applyFill="1" applyBorder="1" applyAlignment="1" applyProtection="1">
      <alignment horizontal="center"/>
    </xf>
    <xf numFmtId="0" fontId="2" fillId="10" borderId="10" xfId="0" applyFont="1" applyFill="1" applyBorder="1" applyAlignment="1" applyProtection="1">
      <alignment horizontal="center"/>
    </xf>
    <xf numFmtId="0" fontId="4" fillId="4" borderId="0" xfId="0" applyFont="1" applyFill="1" applyAlignment="1" applyProtection="1">
      <alignment horizontal="center"/>
    </xf>
    <xf numFmtId="0" fontId="3" fillId="4" borderId="4" xfId="0" applyFont="1" applyFill="1" applyBorder="1" applyProtection="1"/>
    <xf numFmtId="0" fontId="3" fillId="4" borderId="4" xfId="0" applyFont="1" applyFill="1" applyBorder="1" applyAlignment="1" applyProtection="1">
      <alignment vertical="center"/>
    </xf>
    <xf numFmtId="0" fontId="2" fillId="5" borderId="19" xfId="0" applyFont="1" applyFill="1" applyBorder="1" applyAlignment="1" applyProtection="1">
      <alignment horizontal="right"/>
    </xf>
    <xf numFmtId="0" fontId="2" fillId="5" borderId="0" xfId="0" applyFont="1" applyFill="1" applyBorder="1" applyAlignment="1" applyProtection="1">
      <alignment horizontal="right"/>
    </xf>
    <xf numFmtId="0" fontId="2" fillId="5" borderId="2" xfId="0" applyFont="1" applyFill="1" applyBorder="1" applyAlignment="1" applyProtection="1">
      <alignment horizontal="right"/>
    </xf>
    <xf numFmtId="0" fontId="0" fillId="5" borderId="0" xfId="0" applyFill="1" applyProtection="1"/>
    <xf numFmtId="0" fontId="3" fillId="5" borderId="0" xfId="0" applyFont="1" applyFill="1" applyProtection="1"/>
    <xf numFmtId="0" fontId="2" fillId="5" borderId="0" xfId="0" applyFont="1" applyFill="1" applyProtection="1"/>
    <xf numFmtId="0" fontId="2" fillId="5" borderId="0" xfId="0" applyFont="1" applyFill="1" applyBorder="1" applyAlignment="1" applyProtection="1">
      <alignment vertical="center"/>
    </xf>
    <xf numFmtId="14" fontId="0" fillId="5" borderId="0" xfId="0" applyNumberFormat="1" applyFill="1" applyBorder="1" applyAlignment="1" applyProtection="1"/>
    <xf numFmtId="0" fontId="15" fillId="3" borderId="1" xfId="0" applyFont="1" applyFill="1" applyBorder="1" applyAlignment="1" applyProtection="1"/>
    <xf numFmtId="0" fontId="0" fillId="5" borderId="0" xfId="0" applyFill="1" applyAlignment="1" applyProtection="1">
      <alignment vertical="center"/>
    </xf>
    <xf numFmtId="0" fontId="0" fillId="11" borderId="4" xfId="0" applyFill="1" applyBorder="1" applyAlignment="1" applyProtection="1">
      <alignment horizontal="center" vertical="center"/>
      <protection locked="0"/>
    </xf>
    <xf numFmtId="10" fontId="0" fillId="11" borderId="10" xfId="3" applyNumberFormat="1" applyFont="1" applyFill="1" applyBorder="1" applyAlignment="1" applyProtection="1">
      <alignment horizontal="center" vertical="center"/>
      <protection locked="0"/>
    </xf>
    <xf numFmtId="0" fontId="0" fillId="11" borderId="24" xfId="0" applyFill="1" applyBorder="1" applyAlignment="1" applyProtection="1">
      <alignment horizontal="center" vertical="center"/>
      <protection locked="0"/>
    </xf>
    <xf numFmtId="0" fontId="0" fillId="5" borderId="8" xfId="2" applyNumberFormat="1" applyFont="1" applyFill="1" applyBorder="1" applyAlignment="1" applyProtection="1">
      <alignment horizontal="center" vertical="center"/>
    </xf>
    <xf numFmtId="0" fontId="0" fillId="0" borderId="34" xfId="0" applyFont="1" applyFill="1" applyBorder="1"/>
    <xf numFmtId="0" fontId="0" fillId="0" borderId="35" xfId="0" applyFont="1" applyFill="1" applyBorder="1"/>
    <xf numFmtId="0" fontId="0" fillId="4" borderId="0" xfId="0" applyFill="1"/>
    <xf numFmtId="164" fontId="0" fillId="5" borderId="10" xfId="2" applyNumberFormat="1" applyFont="1" applyFill="1" applyBorder="1" applyAlignment="1" applyProtection="1">
      <alignment horizontal="center" vertical="center"/>
    </xf>
    <xf numFmtId="2" fontId="1" fillId="3" borderId="1" xfId="1" applyNumberFormat="1" applyFont="1" applyFill="1" applyBorder="1" applyAlignment="1" applyProtection="1">
      <alignment horizontal="center"/>
      <protection locked="0"/>
    </xf>
    <xf numFmtId="2" fontId="0" fillId="3" borderId="3" xfId="0" applyNumberFormat="1" applyFont="1" applyFill="1" applyBorder="1" applyAlignment="1" applyProtection="1">
      <alignment horizontal="center"/>
      <protection locked="0"/>
    </xf>
    <xf numFmtId="10" fontId="0" fillId="11" borderId="25" xfId="3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Alignment="1">
      <alignment horizontal="center"/>
    </xf>
    <xf numFmtId="0" fontId="3" fillId="0" borderId="0" xfId="0" applyFont="1" applyFill="1" applyBorder="1" applyProtection="1"/>
    <xf numFmtId="2" fontId="0" fillId="0" borderId="0" xfId="0" applyNumberFormat="1" applyFill="1"/>
    <xf numFmtId="2" fontId="0" fillId="0" borderId="0" xfId="0" applyNumberFormat="1" applyFill="1" applyAlignment="1">
      <alignment horizontal="center"/>
    </xf>
    <xf numFmtId="9" fontId="0" fillId="0" borderId="0" xfId="3" applyFont="1" applyFill="1"/>
    <xf numFmtId="0" fontId="19" fillId="0" borderId="0" xfId="0" applyFont="1" applyFill="1" applyAlignment="1">
      <alignment horizontal="center"/>
    </xf>
    <xf numFmtId="0" fontId="2" fillId="14" borderId="0" xfId="0" applyFont="1" applyFill="1"/>
    <xf numFmtId="0" fontId="0" fillId="0" borderId="0" xfId="0" applyFont="1" applyFill="1" applyBorder="1" applyProtection="1"/>
    <xf numFmtId="2" fontId="0" fillId="0" borderId="0" xfId="0" applyNumberFormat="1" applyFont="1" applyFill="1" applyBorder="1" applyAlignment="1" applyProtection="1">
      <alignment horizontal="center"/>
    </xf>
    <xf numFmtId="2" fontId="0" fillId="0" borderId="0" xfId="0" applyNumberFormat="1" applyFont="1" applyFill="1"/>
    <xf numFmtId="2" fontId="0" fillId="0" borderId="0" xfId="0" applyNumberFormat="1" applyFont="1" applyFill="1" applyAlignment="1">
      <alignment horizontal="center"/>
    </xf>
    <xf numFmtId="0" fontId="0" fillId="12" borderId="0" xfId="0" applyFont="1" applyFill="1" applyAlignment="1">
      <alignment horizontal="center"/>
    </xf>
    <xf numFmtId="0" fontId="0" fillId="14" borderId="0" xfId="0" applyFont="1" applyFill="1" applyAlignment="1">
      <alignment horizontal="center"/>
    </xf>
    <xf numFmtId="0" fontId="0" fillId="0" borderId="0" xfId="0" applyFont="1" applyFill="1" applyProtection="1"/>
    <xf numFmtId="2" fontId="0" fillId="0" borderId="0" xfId="0" applyNumberFormat="1" applyFont="1" applyFill="1" applyAlignment="1" applyProtection="1">
      <alignment horizontal="center"/>
    </xf>
    <xf numFmtId="1" fontId="1" fillId="3" borderId="1" xfId="1" applyNumberFormat="1" applyFont="1" applyFill="1" applyBorder="1" applyAlignment="1" applyProtection="1">
      <alignment horizontal="center"/>
    </xf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0" fillId="0" borderId="0" xfId="0" applyFont="1" applyFill="1" applyAlignment="1"/>
    <xf numFmtId="0" fontId="0" fillId="0" borderId="0" xfId="0" applyFont="1"/>
    <xf numFmtId="0" fontId="0" fillId="0" borderId="0" xfId="0" applyFill="1" applyProtection="1"/>
    <xf numFmtId="0" fontId="0" fillId="15" borderId="0" xfId="0" applyFill="1" applyProtection="1"/>
    <xf numFmtId="0" fontId="3" fillId="15" borderId="0" xfId="0" applyFont="1" applyFill="1" applyProtection="1"/>
    <xf numFmtId="0" fontId="2" fillId="15" borderId="0" xfId="0" applyFont="1" applyFill="1" applyAlignment="1" applyProtection="1">
      <alignment horizontal="right"/>
    </xf>
    <xf numFmtId="0" fontId="2" fillId="15" borderId="0" xfId="0" applyFont="1" applyFill="1" applyProtection="1"/>
    <xf numFmtId="14" fontId="0" fillId="15" borderId="0" xfId="0" applyNumberFormat="1" applyFill="1" applyProtection="1"/>
    <xf numFmtId="0" fontId="0" fillId="15" borderId="0" xfId="0" applyFill="1" applyAlignment="1" applyProtection="1">
      <alignment vertical="center"/>
    </xf>
    <xf numFmtId="0" fontId="0" fillId="15" borderId="0" xfId="0" applyFont="1" applyFill="1" applyProtection="1"/>
    <xf numFmtId="0" fontId="0" fillId="0" borderId="0" xfId="0" applyAlignment="1">
      <alignment horizontal="right"/>
    </xf>
    <xf numFmtId="165" fontId="8" fillId="5" borderId="1" xfId="0" applyNumberFormat="1" applyFont="1" applyFill="1" applyBorder="1" applyAlignment="1" applyProtection="1">
      <alignment horizontal="center"/>
    </xf>
    <xf numFmtId="0" fontId="2" fillId="3" borderId="0" xfId="0" applyFont="1" applyFill="1" applyBorder="1" applyAlignment="1" applyProtection="1">
      <alignment horizontal="center"/>
    </xf>
    <xf numFmtId="0" fontId="2" fillId="3" borderId="6" xfId="0" applyFont="1" applyFill="1" applyBorder="1" applyAlignment="1" applyProtection="1">
      <alignment horizontal="center"/>
    </xf>
    <xf numFmtId="0" fontId="2" fillId="3" borderId="1" xfId="0" applyFont="1" applyFill="1" applyBorder="1" applyAlignment="1" applyProtection="1">
      <alignment horizontal="center"/>
    </xf>
    <xf numFmtId="0" fontId="2" fillId="3" borderId="7" xfId="0" applyFont="1" applyFill="1" applyBorder="1" applyAlignment="1" applyProtection="1">
      <alignment horizontal="center"/>
    </xf>
    <xf numFmtId="0" fontId="0" fillId="2" borderId="5" xfId="0" applyFill="1" applyBorder="1" applyAlignment="1" applyProtection="1">
      <alignment horizontal="center"/>
    </xf>
    <xf numFmtId="0" fontId="0" fillId="2" borderId="6" xfId="0" applyFill="1" applyBorder="1" applyAlignment="1" applyProtection="1">
      <alignment horizontal="center"/>
    </xf>
    <xf numFmtId="0" fontId="0" fillId="2" borderId="26" xfId="0" applyFill="1" applyBorder="1" applyAlignment="1" applyProtection="1">
      <alignment horizontal="center"/>
    </xf>
    <xf numFmtId="0" fontId="0" fillId="2" borderId="7" xfId="0" applyFill="1" applyBorder="1" applyAlignment="1" applyProtection="1">
      <alignment horizontal="center"/>
    </xf>
    <xf numFmtId="0" fontId="0" fillId="3" borderId="2" xfId="0" applyFill="1" applyBorder="1" applyAlignment="1" applyProtection="1">
      <alignment horizontal="center"/>
    </xf>
    <xf numFmtId="0" fontId="0" fillId="3" borderId="39" xfId="0" applyFill="1" applyBorder="1" applyAlignment="1" applyProtection="1">
      <alignment horizontal="center"/>
    </xf>
    <xf numFmtId="0" fontId="0" fillId="3" borderId="0" xfId="0" applyFill="1" applyBorder="1" applyAlignment="1" applyProtection="1">
      <alignment horizontal="center"/>
    </xf>
    <xf numFmtId="0" fontId="0" fillId="3" borderId="6" xfId="0" applyFill="1" applyBorder="1" applyAlignment="1" applyProtection="1">
      <alignment horizontal="center"/>
    </xf>
    <xf numFmtId="0" fontId="21" fillId="9" borderId="11" xfId="0" applyFont="1" applyFill="1" applyBorder="1" applyAlignment="1" applyProtection="1">
      <alignment horizontal="center"/>
    </xf>
    <xf numFmtId="0" fontId="21" fillId="9" borderId="12" xfId="0" applyFont="1" applyFill="1" applyBorder="1" applyAlignment="1" applyProtection="1">
      <alignment horizontal="center"/>
    </xf>
    <xf numFmtId="0" fontId="21" fillId="9" borderId="14" xfId="0" applyFont="1" applyFill="1" applyBorder="1" applyAlignment="1" applyProtection="1">
      <alignment horizontal="center"/>
    </xf>
    <xf numFmtId="0" fontId="16" fillId="9" borderId="32" xfId="0" applyFont="1" applyFill="1" applyBorder="1" applyAlignment="1" applyProtection="1">
      <alignment horizontal="center"/>
    </xf>
    <xf numFmtId="0" fontId="16" fillId="9" borderId="1" xfId="0" applyFont="1" applyFill="1" applyBorder="1" applyAlignment="1" applyProtection="1">
      <alignment horizontal="center"/>
    </xf>
    <xf numFmtId="0" fontId="16" fillId="9" borderId="33" xfId="0" applyFont="1" applyFill="1" applyBorder="1" applyAlignment="1" applyProtection="1">
      <alignment horizontal="center"/>
    </xf>
    <xf numFmtId="0" fontId="5" fillId="5" borderId="22" xfId="0" applyFont="1" applyFill="1" applyBorder="1" applyAlignment="1" applyProtection="1">
      <alignment horizontal="center" wrapText="1"/>
    </xf>
    <xf numFmtId="0" fontId="5" fillId="5" borderId="2" xfId="0" applyFont="1" applyFill="1" applyBorder="1" applyAlignment="1" applyProtection="1">
      <alignment horizontal="center" wrapText="1"/>
    </xf>
    <xf numFmtId="0" fontId="5" fillId="5" borderId="23" xfId="0" applyFont="1" applyFill="1" applyBorder="1" applyAlignment="1" applyProtection="1">
      <alignment horizontal="center" wrapText="1"/>
    </xf>
    <xf numFmtId="0" fontId="5" fillId="5" borderId="15" xfId="0" applyFont="1" applyFill="1" applyBorder="1" applyAlignment="1" applyProtection="1">
      <alignment horizontal="center" wrapText="1"/>
    </xf>
    <xf numFmtId="0" fontId="5" fillId="5" borderId="16" xfId="0" applyFont="1" applyFill="1" applyBorder="1" applyAlignment="1" applyProtection="1">
      <alignment horizontal="center" wrapText="1"/>
    </xf>
    <xf numFmtId="0" fontId="5" fillId="5" borderId="17" xfId="0" applyFont="1" applyFill="1" applyBorder="1" applyAlignment="1" applyProtection="1">
      <alignment horizontal="center" wrapText="1"/>
    </xf>
    <xf numFmtId="0" fontId="0" fillId="11" borderId="1" xfId="0" applyFill="1" applyBorder="1" applyAlignment="1" applyProtection="1">
      <alignment horizontal="left" indent="2"/>
      <protection locked="0"/>
    </xf>
    <xf numFmtId="0" fontId="0" fillId="5" borderId="2" xfId="0" applyFill="1" applyBorder="1" applyAlignment="1" applyProtection="1">
      <alignment horizontal="center"/>
    </xf>
    <xf numFmtId="0" fontId="0" fillId="5" borderId="23" xfId="0" applyFill="1" applyBorder="1" applyAlignment="1" applyProtection="1">
      <alignment horizontal="center"/>
    </xf>
    <xf numFmtId="165" fontId="0" fillId="11" borderId="1" xfId="0" applyNumberFormat="1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</xf>
    <xf numFmtId="0" fontId="0" fillId="5" borderId="16" xfId="0" applyFill="1" applyBorder="1" applyAlignment="1" applyProtection="1">
      <alignment horizontal="center"/>
    </xf>
    <xf numFmtId="0" fontId="0" fillId="5" borderId="17" xfId="0" applyFill="1" applyBorder="1" applyAlignment="1" applyProtection="1">
      <alignment horizontal="center"/>
    </xf>
    <xf numFmtId="0" fontId="2" fillId="5" borderId="18" xfId="0" applyFont="1" applyFill="1" applyBorder="1" applyAlignment="1" applyProtection="1">
      <alignment horizontal="center"/>
    </xf>
    <xf numFmtId="0" fontId="2" fillId="5" borderId="0" xfId="0" applyFont="1" applyFill="1" applyBorder="1" applyAlignment="1" applyProtection="1">
      <alignment horizontal="center"/>
    </xf>
    <xf numFmtId="0" fontId="0" fillId="11" borderId="2" xfId="0" applyFill="1" applyBorder="1" applyAlignment="1" applyProtection="1">
      <alignment horizontal="center"/>
      <protection locked="0" hidden="1"/>
    </xf>
    <xf numFmtId="0" fontId="2" fillId="6" borderId="8" xfId="0" applyFont="1" applyFill="1" applyBorder="1" applyAlignment="1" applyProtection="1">
      <alignment horizontal="center"/>
    </xf>
    <xf numFmtId="0" fontId="2" fillId="6" borderId="9" xfId="0" applyFont="1" applyFill="1" applyBorder="1" applyAlignment="1" applyProtection="1">
      <alignment horizontal="center"/>
    </xf>
    <xf numFmtId="0" fontId="2" fillId="5" borderId="19" xfId="0" applyFont="1" applyFill="1" applyBorder="1" applyAlignment="1" applyProtection="1">
      <alignment horizontal="right"/>
    </xf>
    <xf numFmtId="0" fontId="2" fillId="5" borderId="0" xfId="0" applyFont="1" applyFill="1" applyBorder="1" applyAlignment="1" applyProtection="1">
      <alignment horizontal="right"/>
    </xf>
    <xf numFmtId="0" fontId="2" fillId="9" borderId="20" xfId="0" applyFont="1" applyFill="1" applyBorder="1" applyAlignment="1" applyProtection="1">
      <alignment horizontal="center"/>
    </xf>
    <xf numFmtId="0" fontId="2" fillId="9" borderId="13" xfId="0" applyFont="1" applyFill="1" applyBorder="1" applyAlignment="1" applyProtection="1">
      <alignment horizontal="center"/>
    </xf>
    <xf numFmtId="0" fontId="2" fillId="9" borderId="21" xfId="0" applyFont="1" applyFill="1" applyBorder="1" applyAlignment="1" applyProtection="1">
      <alignment horizontal="center"/>
    </xf>
    <xf numFmtId="0" fontId="0" fillId="11" borderId="1" xfId="0" applyFont="1" applyFill="1" applyBorder="1" applyAlignment="1" applyProtection="1">
      <alignment horizontal="left" indent="2"/>
      <protection locked="0"/>
    </xf>
    <xf numFmtId="0" fontId="2" fillId="5" borderId="22" xfId="0" applyFont="1" applyFill="1" applyBorder="1" applyAlignment="1" applyProtection="1">
      <alignment horizontal="right"/>
    </xf>
    <xf numFmtId="0" fontId="2" fillId="5" borderId="2" xfId="0" applyFont="1" applyFill="1" applyBorder="1" applyAlignment="1" applyProtection="1">
      <alignment horizontal="right"/>
    </xf>
    <xf numFmtId="0" fontId="0" fillId="11" borderId="3" xfId="0" applyFill="1" applyBorder="1" applyAlignment="1" applyProtection="1">
      <alignment horizontal="left" indent="2"/>
      <protection locked="0"/>
    </xf>
    <xf numFmtId="0" fontId="11" fillId="5" borderId="2" xfId="0" applyFont="1" applyFill="1" applyBorder="1" applyAlignment="1" applyProtection="1">
      <alignment horizontal="left" indent="2"/>
    </xf>
    <xf numFmtId="0" fontId="0" fillId="11" borderId="2" xfId="0" applyFill="1" applyBorder="1" applyAlignment="1" applyProtection="1">
      <alignment horizontal="center"/>
      <protection locked="0"/>
    </xf>
    <xf numFmtId="0" fontId="3" fillId="5" borderId="2" xfId="0" applyFont="1" applyFill="1" applyBorder="1" applyAlignment="1" applyProtection="1">
      <alignment horizontal="center"/>
    </xf>
    <xf numFmtId="0" fontId="3" fillId="5" borderId="23" xfId="0" applyFont="1" applyFill="1" applyBorder="1" applyAlignment="1" applyProtection="1">
      <alignment horizontal="center"/>
    </xf>
    <xf numFmtId="0" fontId="3" fillId="5" borderId="0" xfId="0" applyFont="1" applyFill="1" applyBorder="1" applyAlignment="1" applyProtection="1">
      <alignment horizontal="center"/>
    </xf>
    <xf numFmtId="0" fontId="3" fillId="5" borderId="18" xfId="0" applyFont="1" applyFill="1" applyBorder="1" applyAlignment="1" applyProtection="1">
      <alignment horizontal="center"/>
    </xf>
    <xf numFmtId="0" fontId="2" fillId="7" borderId="8" xfId="0" applyFont="1" applyFill="1" applyBorder="1" applyAlignment="1" applyProtection="1">
      <alignment horizontal="center"/>
    </xf>
    <xf numFmtId="0" fontId="2" fillId="7" borderId="3" xfId="0" applyFont="1" applyFill="1" applyBorder="1" applyAlignment="1" applyProtection="1">
      <alignment horizontal="center"/>
    </xf>
    <xf numFmtId="0" fontId="2" fillId="7" borderId="9" xfId="0" applyFont="1" applyFill="1" applyBorder="1" applyAlignment="1" applyProtection="1">
      <alignment horizontal="center"/>
    </xf>
    <xf numFmtId="0" fontId="18" fillId="5" borderId="36" xfId="0" applyFont="1" applyFill="1" applyBorder="1" applyAlignment="1" applyProtection="1">
      <alignment horizontal="center" vertical="center" wrapText="1"/>
    </xf>
    <xf numFmtId="0" fontId="18" fillId="5" borderId="37" xfId="0" applyFont="1" applyFill="1" applyBorder="1" applyAlignment="1" applyProtection="1">
      <alignment horizontal="center" vertical="center" wrapText="1"/>
    </xf>
    <xf numFmtId="0" fontId="18" fillId="5" borderId="38" xfId="0" applyFont="1" applyFill="1" applyBorder="1" applyAlignment="1" applyProtection="1">
      <alignment horizontal="center" vertical="center" wrapText="1"/>
    </xf>
    <xf numFmtId="0" fontId="2" fillId="9" borderId="28" xfId="0" applyFont="1" applyFill="1" applyBorder="1" applyAlignment="1" applyProtection="1">
      <alignment horizontal="center"/>
    </xf>
    <xf numFmtId="0" fontId="2" fillId="9" borderId="29" xfId="0" applyFont="1" applyFill="1" applyBorder="1" applyAlignment="1" applyProtection="1">
      <alignment horizontal="center"/>
    </xf>
    <xf numFmtId="0" fontId="2" fillId="9" borderId="31" xfId="0" applyFont="1" applyFill="1" applyBorder="1" applyAlignment="1" applyProtection="1">
      <alignment horizontal="center"/>
    </xf>
    <xf numFmtId="0" fontId="2" fillId="3" borderId="0" xfId="0" applyFont="1" applyFill="1" applyBorder="1" applyAlignment="1" applyProtection="1">
      <alignment horizontal="center"/>
      <protection locked="0" hidden="1"/>
    </xf>
    <xf numFmtId="0" fontId="2" fillId="3" borderId="6" xfId="0" applyFont="1" applyFill="1" applyBorder="1" applyAlignment="1" applyProtection="1">
      <alignment horizontal="center"/>
      <protection locked="0" hidden="1"/>
    </xf>
    <xf numFmtId="0" fontId="2" fillId="10" borderId="8" xfId="0" applyFont="1" applyFill="1" applyBorder="1" applyAlignment="1" applyProtection="1">
      <alignment horizontal="right" vertical="center"/>
    </xf>
    <xf numFmtId="0" fontId="2" fillId="10" borderId="3" xfId="0" applyFont="1" applyFill="1" applyBorder="1" applyAlignment="1" applyProtection="1">
      <alignment horizontal="right" vertical="center"/>
    </xf>
    <xf numFmtId="0" fontId="2" fillId="10" borderId="9" xfId="0" applyFont="1" applyFill="1" applyBorder="1" applyAlignment="1" applyProtection="1">
      <alignment horizontal="right" vertical="center"/>
    </xf>
    <xf numFmtId="0" fontId="17" fillId="5" borderId="19" xfId="0" applyFont="1" applyFill="1" applyBorder="1" applyAlignment="1" applyProtection="1">
      <alignment horizontal="left" wrapText="1" indent="2"/>
    </xf>
    <xf numFmtId="0" fontId="17" fillId="5" borderId="0" xfId="0" applyFont="1" applyFill="1" applyBorder="1" applyAlignment="1" applyProtection="1">
      <alignment horizontal="left" wrapText="1" indent="2"/>
    </xf>
    <xf numFmtId="0" fontId="17" fillId="5" borderId="18" xfId="0" applyFont="1" applyFill="1" applyBorder="1" applyAlignment="1" applyProtection="1">
      <alignment horizontal="left" wrapText="1" indent="2"/>
    </xf>
    <xf numFmtId="0" fontId="17" fillId="5" borderId="19" xfId="0" applyFont="1" applyFill="1" applyBorder="1" applyAlignment="1" applyProtection="1">
      <alignment horizontal="left" indent="2"/>
    </xf>
    <xf numFmtId="0" fontId="17" fillId="5" borderId="0" xfId="0" applyFont="1" applyFill="1" applyBorder="1" applyAlignment="1" applyProtection="1">
      <alignment horizontal="left" indent="2"/>
    </xf>
    <xf numFmtId="0" fontId="17" fillId="5" borderId="18" xfId="0" applyFont="1" applyFill="1" applyBorder="1" applyAlignment="1" applyProtection="1">
      <alignment horizontal="left" indent="2"/>
    </xf>
    <xf numFmtId="0" fontId="2" fillId="9" borderId="1" xfId="0" applyFont="1" applyFill="1" applyBorder="1" applyAlignment="1" applyProtection="1">
      <alignment horizontal="center"/>
    </xf>
    <xf numFmtId="0" fontId="0" fillId="8" borderId="22" xfId="0" applyFill="1" applyBorder="1" applyAlignment="1" applyProtection="1">
      <alignment horizontal="left" vertical="top"/>
      <protection locked="0"/>
    </xf>
    <xf numFmtId="0" fontId="0" fillId="8" borderId="2" xfId="0" applyFill="1" applyBorder="1" applyAlignment="1" applyProtection="1">
      <alignment horizontal="left" vertical="top"/>
      <protection locked="0"/>
    </xf>
    <xf numFmtId="0" fontId="0" fillId="8" borderId="23" xfId="0" applyFill="1" applyBorder="1" applyAlignment="1" applyProtection="1">
      <alignment horizontal="left" vertical="top"/>
      <protection locked="0"/>
    </xf>
    <xf numFmtId="0" fontId="0" fillId="8" borderId="15" xfId="0" applyFill="1" applyBorder="1" applyAlignment="1" applyProtection="1">
      <alignment horizontal="left" vertical="top"/>
      <protection locked="0"/>
    </xf>
    <xf numFmtId="0" fontId="0" fillId="8" borderId="16" xfId="0" applyFill="1" applyBorder="1" applyAlignment="1" applyProtection="1">
      <alignment horizontal="left" vertical="top"/>
      <protection locked="0"/>
    </xf>
    <xf numFmtId="0" fontId="0" fillId="8" borderId="17" xfId="0" applyFill="1" applyBorder="1" applyAlignment="1" applyProtection="1">
      <alignment horizontal="left" vertical="top"/>
      <protection locked="0"/>
    </xf>
    <xf numFmtId="0" fontId="0" fillId="5" borderId="30" xfId="0" applyFill="1" applyBorder="1" applyAlignment="1" applyProtection="1">
      <alignment horizontal="center"/>
    </xf>
    <xf numFmtId="0" fontId="2" fillId="13" borderId="0" xfId="0" applyFont="1" applyFill="1" applyAlignment="1">
      <alignment horizontal="center"/>
    </xf>
    <xf numFmtId="0" fontId="2" fillId="12" borderId="0" xfId="0" applyFont="1" applyFill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4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4" tint="0.39997558519241921"/>
        </left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9" tint="0.3999755851924192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7" tint="0.5999938962981048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7" tint="0.5999938962981048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7" tint="0.5999938962981048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7" tint="0.5999938962981048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2" formatCode="0.00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2" formatCode="0.0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auto="1"/>
        </patternFill>
      </fill>
      <protection locked="1" hidden="0"/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firstButton="1" fmlaLink="'RADIO BUTTON CHOICES'!$A$6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GBox" noThreeD="1"/>
</file>

<file path=xl/ctrlProps/ctrlProp13.xml><?xml version="1.0" encoding="utf-8"?>
<formControlPr xmlns="http://schemas.microsoft.com/office/spreadsheetml/2009/9/main" objectType="Radio" firstButton="1" fmlaLink="'RADIO BUTTON CHOICES'!$A$15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Radio" firstButton="1" fmlaLink="'RADIO BUTTON CHOICES'!$A$1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CheckBox" fmlaLink="'RADIO BUTTON CHOICES'!$A$21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GBox" noThreeD="1"/>
</file>

<file path=xl/ctrlProps/ctrlProp7.xml><?xml version="1.0" encoding="utf-8"?>
<formControlPr xmlns="http://schemas.microsoft.com/office/spreadsheetml/2009/9/main" objectType="Radio" firstButton="1" fmlaLink="'RADIO BUTTON CHOICES'!$A$10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47623</xdr:colOff>
          <xdr:row>14</xdr:row>
          <xdr:rowOff>9525</xdr:rowOff>
        </xdr:from>
        <xdr:to>
          <xdr:col>4</xdr:col>
          <xdr:colOff>1533525</xdr:colOff>
          <xdr:row>14</xdr:row>
          <xdr:rowOff>228600</xdr:rowOff>
        </xdr:to>
        <xdr:grpSp>
          <xdr:nvGrpSpPr>
            <xdr:cNvPr id="3" name="Group 2"/>
            <xdr:cNvGrpSpPr/>
          </xdr:nvGrpSpPr>
          <xdr:grpSpPr>
            <a:xfrm>
              <a:off x="1952623" y="2819400"/>
              <a:ext cx="2981327" cy="219075"/>
              <a:chOff x="11258551" y="4628482"/>
              <a:chExt cx="986537" cy="252020"/>
            </a:xfrm>
          </xdr:grpSpPr>
          <xdr:sp macro="" textlink="">
            <xdr:nvSpPr>
              <xdr:cNvPr id="1047" name="Option Button 23" hidden="1">
                <a:extLst>
                  <a:ext uri="{63B3BB69-23CF-44E3-9099-C40C66FF867C}">
                    <a14:compatExt spid="_x0000_s1047"/>
                  </a:ext>
                </a:extLst>
              </xdr:cNvPr>
              <xdr:cNvSpPr/>
            </xdr:nvSpPr>
            <xdr:spPr bwMode="auto">
              <a:xfrm>
                <a:off x="11258551" y="4628518"/>
                <a:ext cx="199115" cy="25198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HOURLY</a:t>
                </a:r>
              </a:p>
            </xdr:txBody>
          </xdr:sp>
          <xdr:sp macro="" textlink="">
            <xdr:nvSpPr>
              <xdr:cNvPr id="1053" name="Option Button 29" hidden="1">
                <a:extLst>
                  <a:ext uri="{63B3BB69-23CF-44E3-9099-C40C66FF867C}">
                    <a14:compatExt spid="_x0000_s1053"/>
                  </a:ext>
                </a:extLst>
              </xdr:cNvPr>
              <xdr:cNvSpPr/>
            </xdr:nvSpPr>
            <xdr:spPr bwMode="auto">
              <a:xfrm>
                <a:off x="11514455" y="4628518"/>
                <a:ext cx="308489" cy="25198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UG - SALARY *</a:t>
                </a:r>
              </a:p>
            </xdr:txBody>
          </xdr:sp>
          <xdr:sp macro="" textlink="">
            <xdr:nvSpPr>
              <xdr:cNvPr id="1054" name="Option Button 30" hidden="1">
                <a:extLst>
                  <a:ext uri="{63B3BB69-23CF-44E3-9099-C40C66FF867C}">
                    <a14:compatExt spid="_x0000_s1054"/>
                  </a:ext>
                </a:extLst>
              </xdr:cNvPr>
              <xdr:cNvSpPr/>
            </xdr:nvSpPr>
            <xdr:spPr bwMode="auto">
              <a:xfrm>
                <a:off x="11879733" y="4628518"/>
                <a:ext cx="154244" cy="25198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GRA</a:t>
                </a:r>
              </a:p>
            </xdr:txBody>
          </xdr:sp>
          <xdr:sp macro="" textlink="">
            <xdr:nvSpPr>
              <xdr:cNvPr id="1055" name="Option Button 31" hidden="1">
                <a:extLst>
                  <a:ext uri="{63B3BB69-23CF-44E3-9099-C40C66FF867C}">
                    <a14:compatExt spid="_x0000_s1055"/>
                  </a:ext>
                </a:extLst>
              </xdr:cNvPr>
              <xdr:cNvSpPr/>
            </xdr:nvSpPr>
            <xdr:spPr bwMode="auto">
              <a:xfrm>
                <a:off x="12090062" y="4628482"/>
                <a:ext cx="155026" cy="25202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GTA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8</xdr:row>
          <xdr:rowOff>190500</xdr:rowOff>
        </xdr:from>
        <xdr:to>
          <xdr:col>4</xdr:col>
          <xdr:colOff>657225</xdr:colOff>
          <xdr:row>10</xdr:row>
          <xdr:rowOff>76200</xdr:rowOff>
        </xdr:to>
        <xdr:sp macro="" textlink="">
          <xdr:nvSpPr>
            <xdr:cNvPr id="1057" name="Group Box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8</xdr:row>
          <xdr:rowOff>180975</xdr:rowOff>
        </xdr:from>
        <xdr:to>
          <xdr:col>4</xdr:col>
          <xdr:colOff>695325</xdr:colOff>
          <xdr:row>10</xdr:row>
          <xdr:rowOff>76200</xdr:rowOff>
        </xdr:to>
        <xdr:sp macro="" textlink="">
          <xdr:nvSpPr>
            <xdr:cNvPr id="1068" name="Group Box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75688</xdr:colOff>
          <xdr:row>9</xdr:row>
          <xdr:rowOff>47625</xdr:rowOff>
        </xdr:from>
        <xdr:to>
          <xdr:col>4</xdr:col>
          <xdr:colOff>247650</xdr:colOff>
          <xdr:row>9</xdr:row>
          <xdr:rowOff>209550</xdr:rowOff>
        </xdr:to>
        <xdr:grpSp>
          <xdr:nvGrpSpPr>
            <xdr:cNvPr id="4" name="Group 3"/>
            <xdr:cNvGrpSpPr/>
          </xdr:nvGrpSpPr>
          <xdr:grpSpPr>
            <a:xfrm>
              <a:off x="1980688" y="1857375"/>
              <a:ext cx="1667387" cy="161925"/>
              <a:chOff x="11762838" y="2896319"/>
              <a:chExt cx="2632133" cy="235476"/>
            </a:xfrm>
          </xdr:grpSpPr>
          <xdr:sp macro="" textlink="">
            <xdr:nvSpPr>
              <xdr:cNvPr id="1069" name="Option Button 45" hidden="1">
                <a:extLst>
                  <a:ext uri="{63B3BB69-23CF-44E3-9099-C40C66FF867C}">
                    <a14:compatExt spid="_x0000_s1069"/>
                  </a:ext>
                </a:extLst>
              </xdr:cNvPr>
              <xdr:cNvSpPr/>
            </xdr:nvSpPr>
            <xdr:spPr bwMode="auto">
              <a:xfrm>
                <a:off x="11762838" y="2896319"/>
                <a:ext cx="644434" cy="235457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UG</a:t>
                </a:r>
              </a:p>
            </xdr:txBody>
          </xdr:sp>
          <xdr:sp macro="" textlink="">
            <xdr:nvSpPr>
              <xdr:cNvPr id="1070" name="Option Button 46" hidden="1">
                <a:extLst>
                  <a:ext uri="{63B3BB69-23CF-44E3-9099-C40C66FF867C}">
                    <a14:compatExt spid="_x0000_s1070"/>
                  </a:ext>
                </a:extLst>
              </xdr:cNvPr>
              <xdr:cNvSpPr/>
            </xdr:nvSpPr>
            <xdr:spPr bwMode="auto">
              <a:xfrm>
                <a:off x="12756690" y="2896338"/>
                <a:ext cx="644427" cy="235457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MS</a:t>
                </a:r>
              </a:p>
            </xdr:txBody>
          </xdr:sp>
          <xdr:sp macro="" textlink="">
            <xdr:nvSpPr>
              <xdr:cNvPr id="1071" name="Option Button 47" hidden="1">
                <a:extLst>
                  <a:ext uri="{63B3BB69-23CF-44E3-9099-C40C66FF867C}">
                    <a14:compatExt spid="_x0000_s1071"/>
                  </a:ext>
                </a:extLst>
              </xdr:cNvPr>
              <xdr:cNvSpPr/>
            </xdr:nvSpPr>
            <xdr:spPr bwMode="auto">
              <a:xfrm>
                <a:off x="13750544" y="2896335"/>
                <a:ext cx="644427" cy="235457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PHD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1562100</xdr:colOff>
          <xdr:row>23</xdr:row>
          <xdr:rowOff>142875</xdr:rowOff>
        </xdr:from>
        <xdr:to>
          <xdr:col>4</xdr:col>
          <xdr:colOff>771525</xdr:colOff>
          <xdr:row>25</xdr:row>
          <xdr:rowOff>152400</xdr:rowOff>
        </xdr:to>
        <xdr:sp macro="" textlink="">
          <xdr:nvSpPr>
            <xdr:cNvPr id="1095" name="Group Box 71" hidden="1">
              <a:extLst>
                <a:ext uri="{63B3BB69-23CF-44E3-9099-C40C66FF867C}">
                  <a14:compatExt spid="_x0000_s10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45</xdr:row>
          <xdr:rowOff>171450</xdr:rowOff>
        </xdr:from>
        <xdr:to>
          <xdr:col>1</xdr:col>
          <xdr:colOff>400050</xdr:colOff>
          <xdr:row>47</xdr:row>
          <xdr:rowOff>95250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23</xdr:row>
          <xdr:rowOff>9525</xdr:rowOff>
        </xdr:from>
        <xdr:to>
          <xdr:col>4</xdr:col>
          <xdr:colOff>1543050</xdr:colOff>
          <xdr:row>24</xdr:row>
          <xdr:rowOff>85725</xdr:rowOff>
        </xdr:to>
        <xdr:sp macro="" textlink="">
          <xdr:nvSpPr>
            <xdr:cNvPr id="1112" name="Group Box 88" hidden="1">
              <a:extLst>
                <a:ext uri="{63B3BB69-23CF-44E3-9099-C40C66FF867C}">
                  <a14:compatExt spid="_x0000_s11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57150</xdr:colOff>
          <xdr:row>23</xdr:row>
          <xdr:rowOff>66675</xdr:rowOff>
        </xdr:from>
        <xdr:to>
          <xdr:col>4</xdr:col>
          <xdr:colOff>1295400</xdr:colOff>
          <xdr:row>24</xdr:row>
          <xdr:rowOff>19051</xdr:rowOff>
        </xdr:to>
        <xdr:grpSp>
          <xdr:nvGrpSpPr>
            <xdr:cNvPr id="7" name="Group 6"/>
            <xdr:cNvGrpSpPr/>
          </xdr:nvGrpSpPr>
          <xdr:grpSpPr>
            <a:xfrm>
              <a:off x="1962150" y="4629150"/>
              <a:ext cx="2733675" cy="180976"/>
              <a:chOff x="1962150" y="4772025"/>
              <a:chExt cx="2733675" cy="180975"/>
            </a:xfrm>
          </xdr:grpSpPr>
          <xdr:sp macro="" textlink="">
            <xdr:nvSpPr>
              <xdr:cNvPr id="1113" name="Option Button 89" hidden="1">
                <a:extLst>
                  <a:ext uri="{63B3BB69-23CF-44E3-9099-C40C66FF867C}">
                    <a14:compatExt spid="_x0000_s1113"/>
                  </a:ext>
                </a:extLst>
              </xdr:cNvPr>
              <xdr:cNvSpPr/>
            </xdr:nvSpPr>
            <xdr:spPr bwMode="auto">
              <a:xfrm>
                <a:off x="1962150" y="4772025"/>
                <a:ext cx="733425" cy="1809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&lt; 1/2 TIME</a:t>
                </a:r>
              </a:p>
            </xdr:txBody>
          </xdr:sp>
          <xdr:sp macro="" textlink="">
            <xdr:nvSpPr>
              <xdr:cNvPr id="1114" name="Option Button 90" hidden="1">
                <a:extLst>
                  <a:ext uri="{63B3BB69-23CF-44E3-9099-C40C66FF867C}">
                    <a14:compatExt spid="_x0000_s1114"/>
                  </a:ext>
                </a:extLst>
              </xdr:cNvPr>
              <xdr:cNvSpPr/>
            </xdr:nvSpPr>
            <xdr:spPr bwMode="auto">
              <a:xfrm>
                <a:off x="2686050" y="4772025"/>
                <a:ext cx="638175" cy="1809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1/2 TIME</a:t>
                </a:r>
              </a:p>
            </xdr:txBody>
          </xdr:sp>
          <xdr:sp macro="" textlink="">
            <xdr:nvSpPr>
              <xdr:cNvPr id="1115" name="Option Button 91" hidden="1">
                <a:extLst>
                  <a:ext uri="{63B3BB69-23CF-44E3-9099-C40C66FF867C}">
                    <a14:compatExt spid="_x0000_s1115"/>
                  </a:ext>
                </a:extLst>
              </xdr:cNvPr>
              <xdr:cNvSpPr/>
            </xdr:nvSpPr>
            <xdr:spPr bwMode="auto">
              <a:xfrm>
                <a:off x="3314700" y="4772025"/>
                <a:ext cx="638175" cy="1809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3/4 TIME</a:t>
                </a:r>
              </a:p>
            </xdr:txBody>
          </xdr:sp>
          <xdr:sp macro="" textlink="">
            <xdr:nvSpPr>
              <xdr:cNvPr id="1117" name="Option Button 93" hidden="1">
                <a:extLst>
                  <a:ext uri="{63B3BB69-23CF-44E3-9099-C40C66FF867C}">
                    <a14:compatExt spid="_x0000_s1117"/>
                  </a:ext>
                </a:extLst>
              </xdr:cNvPr>
              <xdr:cNvSpPr/>
            </xdr:nvSpPr>
            <xdr:spPr bwMode="auto">
              <a:xfrm>
                <a:off x="3943350" y="4781550"/>
                <a:ext cx="752475" cy="1714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FULL TIME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24</xdr:row>
          <xdr:rowOff>19050</xdr:rowOff>
        </xdr:from>
        <xdr:to>
          <xdr:col>4</xdr:col>
          <xdr:colOff>1457325</xdr:colOff>
          <xdr:row>25</xdr:row>
          <xdr:rowOff>104775</xdr:rowOff>
        </xdr:to>
        <xdr:sp macro="" textlink="">
          <xdr:nvSpPr>
            <xdr:cNvPr id="1119" name="Group Box 95" hidden="1">
              <a:extLst>
                <a:ext uri="{63B3BB69-23CF-44E3-9099-C40C66FF867C}">
                  <a14:compatExt spid="_x0000_s11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57150</xdr:colOff>
          <xdr:row>24</xdr:row>
          <xdr:rowOff>38100</xdr:rowOff>
        </xdr:from>
        <xdr:to>
          <xdr:col>4</xdr:col>
          <xdr:colOff>523875</xdr:colOff>
          <xdr:row>25</xdr:row>
          <xdr:rowOff>0</xdr:rowOff>
        </xdr:to>
        <xdr:grpSp>
          <xdr:nvGrpSpPr>
            <xdr:cNvPr id="8" name="Group 7"/>
            <xdr:cNvGrpSpPr/>
          </xdr:nvGrpSpPr>
          <xdr:grpSpPr>
            <a:xfrm>
              <a:off x="1962150" y="4829175"/>
              <a:ext cx="1962150" cy="190500"/>
              <a:chOff x="1962151" y="4972050"/>
              <a:chExt cx="1962145" cy="190500"/>
            </a:xfrm>
          </xdr:grpSpPr>
          <xdr:sp macro="" textlink="">
            <xdr:nvSpPr>
              <xdr:cNvPr id="1121" name="Option Button 97" hidden="1">
                <a:extLst>
                  <a:ext uri="{63B3BB69-23CF-44E3-9099-C40C66FF867C}">
                    <a14:compatExt spid="_x0000_s1121"/>
                  </a:ext>
                </a:extLst>
              </xdr:cNvPr>
              <xdr:cNvSpPr/>
            </xdr:nvSpPr>
            <xdr:spPr bwMode="auto">
              <a:xfrm>
                <a:off x="1962151" y="4972050"/>
                <a:ext cx="714375" cy="1905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RESIDENT</a:t>
                </a:r>
              </a:p>
            </xdr:txBody>
          </xdr:sp>
          <xdr:sp macro="" textlink="">
            <xdr:nvSpPr>
              <xdr:cNvPr id="1122" name="Option Button 98" hidden="1">
                <a:extLst>
                  <a:ext uri="{63B3BB69-23CF-44E3-9099-C40C66FF867C}">
                    <a14:compatExt spid="_x0000_s1122"/>
                  </a:ext>
                </a:extLst>
              </xdr:cNvPr>
              <xdr:cNvSpPr/>
            </xdr:nvSpPr>
            <xdr:spPr bwMode="auto">
              <a:xfrm>
                <a:off x="2686047" y="4972050"/>
                <a:ext cx="1238249" cy="1905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NON-RESIDENT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46</xdr:row>
          <xdr:rowOff>9525</xdr:rowOff>
        </xdr:from>
        <xdr:to>
          <xdr:col>1</xdr:col>
          <xdr:colOff>266700</xdr:colOff>
          <xdr:row>47</xdr:row>
          <xdr:rowOff>0</xdr:rowOff>
        </xdr:to>
        <xdr:sp macro="" textlink="">
          <xdr:nvSpPr>
            <xdr:cNvPr id="1123" name="Check Box 99" hidden="1">
              <a:extLst>
                <a:ext uri="{63B3BB69-23CF-44E3-9099-C40C66FF867C}">
                  <a14:compatExt spid="_x0000_s11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id="3" name="Table3" displayName="Table3" ref="A2:D6" totalsRowShown="0" headerRowDxfId="44" dataDxfId="43">
  <tableColumns count="4">
    <tableColumn id="1" name="LEVEL OF EFFORT" dataDxfId="42"/>
    <tableColumn id="2" name="FTE" dataDxfId="41"/>
    <tableColumn id="3" name="HPD" dataDxfId="40"/>
    <tableColumn id="4" name="HPP" dataDxfId="3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5" name="Table356" displayName="Table356" ref="F2:H20" totalsRowShown="0" headerRowDxfId="38" dataDxfId="37">
  <tableColumns count="3">
    <tableColumn id="2" name="FTE (% OF TIME)" dataDxfId="36" dataCellStyle="Percent"/>
    <tableColumn id="3" name="HPD" dataDxfId="35"/>
    <tableColumn id="4" name="HPP" dataDxfId="34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6" name="Table37" displayName="Table37" ref="A24:I33" totalsRowShown="0" headerRowDxfId="33" dataDxfId="32">
  <tableColumns count="9">
    <tableColumn id="1" name="LEVEL OF EFFORT" dataDxfId="31"/>
    <tableColumn id="5" name="# OF CH" dataDxfId="30"/>
    <tableColumn id="2" name="FTE" dataDxfId="29"/>
    <tableColumn id="3" name="HPD" dataDxfId="28"/>
    <tableColumn id="6" name="1 PAY PD" dataDxfId="27"/>
    <tableColumn id="7" name="2 PAY PDS" dataDxfId="26"/>
    <tableColumn id="8" name="3 PAY PDS" dataDxfId="25"/>
    <tableColumn id="9" name="4 PAY PDS" dataDxfId="24"/>
    <tableColumn id="10" name="9 PAY PDS" dataDxfId="23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7" name="SALARIED_STUDENT_CALC_TABLE" displayName="SALARIED_STUDENT_CALC_TABLE" ref="L1:T68" totalsRowShown="0" headerRowDxfId="22" dataDxfId="21">
  <tableColumns count="9">
    <tableColumn id="15" name="STUDENT TYPE" dataDxfId="20"/>
    <tableColumn id="13" name="STUDENT TYPE DESC" dataDxfId="19"/>
    <tableColumn id="4" name="LEVEL OF EFFORT" dataDxfId="18"/>
    <tableColumn id="1" name="LEVEL OF EFFORT DESC" dataDxfId="17"/>
    <tableColumn id="5" name="# OF CH" dataDxfId="16"/>
    <tableColumn id="2" name="FTE" dataDxfId="15"/>
    <tableColumn id="3" name="HPD" dataDxfId="14"/>
    <tableColumn id="11" name="HPP" dataDxfId="13"/>
    <tableColumn id="12" name="# PAY PD" dataDxfId="1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1" name="POSN_ACCT_TABLE" displayName="POSN_ACCT_TABLE" ref="A1:D201" totalsRowShown="0" headerRowDxfId="11">
  <autoFilter ref="A1:D201"/>
  <sortState ref="A2:D201">
    <sortCondition ref="A1:A201"/>
  </sortState>
  <tableColumns count="4">
    <tableColumn id="1" name="POSN" dataDxfId="10"/>
    <tableColumn id="2" name="POSN DESC" dataDxfId="9"/>
    <tableColumn id="3" name="ECLS" dataDxfId="8"/>
    <tableColumn id="4" name="ACCOUNT" dataDxfId="7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2" name="PAYPERIOD_DATES" displayName="PAYPERIOD_DATES" ref="A1:D145" totalsRowShown="0" headerRowDxfId="6" dataDxfId="5" tableBorderDxfId="4">
  <tableColumns count="4">
    <tableColumn id="1" name="MONTH" dataDxfId="3"/>
    <tableColumn id="2" name="START" dataDxfId="2"/>
    <tableColumn id="3" name="END" dataDxfId="1"/>
    <tableColumn id="4" name="PAY PD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omments" Target="../comments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AD107"/>
  <sheetViews>
    <sheetView tabSelected="1" zoomScaleNormal="100" workbookViewId="0">
      <selection activeCell="C6" sqref="C6:E6"/>
    </sheetView>
  </sheetViews>
  <sheetFormatPr defaultRowHeight="15" x14ac:dyDescent="0.25"/>
  <cols>
    <col min="1" max="1" width="2.7109375" style="86" customWidth="1"/>
    <col min="2" max="2" width="25.85546875" style="86" bestFit="1" customWidth="1"/>
    <col min="3" max="3" width="11" style="86" customWidth="1"/>
    <col min="4" max="4" width="11.42578125" style="86" bestFit="1" customWidth="1"/>
    <col min="5" max="5" width="23.5703125" style="86" bestFit="1" customWidth="1"/>
    <col min="6" max="6" width="27.28515625" style="86" bestFit="1" customWidth="1"/>
    <col min="7" max="7" width="12.42578125" style="86" customWidth="1"/>
    <col min="8" max="8" width="2.7109375" style="86" customWidth="1"/>
    <col min="9" max="9" width="7" style="86" customWidth="1"/>
    <col min="10" max="10" width="6.140625" style="86" bestFit="1" customWidth="1"/>
    <col min="11" max="11" width="11.5703125" style="86" bestFit="1" customWidth="1"/>
    <col min="12" max="16384" width="9.140625" style="86"/>
  </cols>
  <sheetData>
    <row r="1" spans="1:30" s="48" customFormat="1" ht="15.75" x14ac:dyDescent="0.25">
      <c r="A1" s="108" t="s">
        <v>420</v>
      </c>
      <c r="B1" s="109"/>
      <c r="C1" s="109"/>
      <c r="D1" s="109"/>
      <c r="E1" s="109"/>
      <c r="F1" s="109"/>
      <c r="G1" s="109"/>
      <c r="H1" s="110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</row>
    <row r="2" spans="1:30" s="48" customFormat="1" x14ac:dyDescent="0.25">
      <c r="A2" s="111" t="s">
        <v>52</v>
      </c>
      <c r="B2" s="112"/>
      <c r="C2" s="112"/>
      <c r="D2" s="112"/>
      <c r="E2" s="112"/>
      <c r="F2" s="112"/>
      <c r="G2" s="112"/>
      <c r="H2" s="113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</row>
    <row r="3" spans="1:30" s="48" customFormat="1" x14ac:dyDescent="0.25">
      <c r="A3" s="114" t="s">
        <v>51</v>
      </c>
      <c r="B3" s="115"/>
      <c r="C3" s="115"/>
      <c r="D3" s="115"/>
      <c r="E3" s="115"/>
      <c r="F3" s="115"/>
      <c r="G3" s="115"/>
      <c r="H3" s="116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</row>
    <row r="4" spans="1:30" s="48" customFormat="1" ht="15.75" thickBot="1" x14ac:dyDescent="0.3">
      <c r="A4" s="117"/>
      <c r="B4" s="118"/>
      <c r="C4" s="118"/>
      <c r="D4" s="118"/>
      <c r="E4" s="118"/>
      <c r="F4" s="118"/>
      <c r="G4" s="118"/>
      <c r="H4" s="119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</row>
    <row r="5" spans="1:30" s="48" customFormat="1" x14ac:dyDescent="0.25">
      <c r="A5" s="134" t="s">
        <v>12</v>
      </c>
      <c r="B5" s="135"/>
      <c r="C5" s="135"/>
      <c r="D5" s="135"/>
      <c r="E5" s="135"/>
      <c r="F5" s="135"/>
      <c r="G5" s="135"/>
      <c r="H5" s="136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</row>
    <row r="6" spans="1:30" s="48" customFormat="1" ht="18" customHeight="1" x14ac:dyDescent="0.25">
      <c r="A6" s="21"/>
      <c r="B6" s="47" t="s">
        <v>13</v>
      </c>
      <c r="C6" s="140"/>
      <c r="D6" s="140"/>
      <c r="E6" s="140"/>
      <c r="F6" s="143"/>
      <c r="G6" s="143"/>
      <c r="H6" s="144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</row>
    <row r="7" spans="1:30" s="49" customFormat="1" ht="12" customHeight="1" x14ac:dyDescent="0.2">
      <c r="A7" s="22"/>
      <c r="B7" s="23"/>
      <c r="C7" s="141" t="s">
        <v>50</v>
      </c>
      <c r="D7" s="141"/>
      <c r="E7" s="141"/>
      <c r="F7" s="145"/>
      <c r="G7" s="145"/>
      <c r="H7" s="146"/>
      <c r="I7" s="88"/>
      <c r="J7" s="88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</row>
    <row r="8" spans="1:30" s="49" customFormat="1" ht="18" customHeight="1" x14ac:dyDescent="0.25">
      <c r="A8" s="22"/>
      <c r="B8" s="46" t="s">
        <v>17</v>
      </c>
      <c r="C8" s="137"/>
      <c r="D8" s="137"/>
      <c r="E8" s="24"/>
      <c r="F8" s="145"/>
      <c r="G8" s="145"/>
      <c r="H8" s="146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</row>
    <row r="9" spans="1:30" s="48" customFormat="1" ht="18" customHeight="1" x14ac:dyDescent="0.25">
      <c r="A9" s="132" t="s">
        <v>27</v>
      </c>
      <c r="B9" s="133"/>
      <c r="C9" s="120"/>
      <c r="D9" s="120"/>
      <c r="E9" s="120"/>
      <c r="F9" s="145"/>
      <c r="G9" s="145"/>
      <c r="H9" s="146"/>
      <c r="I9" s="87"/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  <c r="U9" s="87"/>
      <c r="V9" s="87"/>
      <c r="W9" s="87"/>
      <c r="X9" s="87"/>
      <c r="Y9" s="87"/>
      <c r="Z9" s="87"/>
      <c r="AA9" s="87"/>
      <c r="AB9" s="87"/>
      <c r="AC9" s="87"/>
      <c r="AD9" s="87"/>
    </row>
    <row r="10" spans="1:30" s="48" customFormat="1" ht="20.25" customHeight="1" x14ac:dyDescent="0.25">
      <c r="A10" s="25"/>
      <c r="B10" s="26" t="s">
        <v>29</v>
      </c>
      <c r="C10" s="142"/>
      <c r="D10" s="142"/>
      <c r="E10" s="142"/>
      <c r="F10" s="145"/>
      <c r="G10" s="145"/>
      <c r="H10" s="146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87"/>
      <c r="AB10" s="87"/>
      <c r="AC10" s="87"/>
      <c r="AD10" s="87"/>
    </row>
    <row r="11" spans="1:30" s="48" customFormat="1" ht="8.1" customHeight="1" thickBot="1" x14ac:dyDescent="0.3">
      <c r="A11" s="124"/>
      <c r="B11" s="125"/>
      <c r="C11" s="125"/>
      <c r="D11" s="125"/>
      <c r="E11" s="125"/>
      <c r="F11" s="125"/>
      <c r="G11" s="125"/>
      <c r="H11" s="126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87"/>
      <c r="T11" s="87"/>
      <c r="U11" s="87"/>
      <c r="V11" s="87"/>
      <c r="W11" s="87"/>
      <c r="X11" s="87"/>
      <c r="Y11" s="87"/>
      <c r="Z11" s="87"/>
      <c r="AA11" s="87"/>
      <c r="AB11" s="87"/>
      <c r="AC11" s="87"/>
      <c r="AD11" s="87"/>
    </row>
    <row r="12" spans="1:30" s="48" customFormat="1" x14ac:dyDescent="0.25">
      <c r="A12" s="134" t="s">
        <v>6</v>
      </c>
      <c r="B12" s="135"/>
      <c r="C12" s="135"/>
      <c r="D12" s="135"/>
      <c r="E12" s="135"/>
      <c r="F12" s="135"/>
      <c r="G12" s="135"/>
      <c r="H12" s="136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87"/>
    </row>
    <row r="13" spans="1:30" s="48" customFormat="1" ht="18" customHeight="1" x14ac:dyDescent="0.25">
      <c r="A13" s="138" t="s">
        <v>28</v>
      </c>
      <c r="B13" s="139"/>
      <c r="C13" s="140"/>
      <c r="D13" s="140"/>
      <c r="E13" s="121"/>
      <c r="F13" s="121"/>
      <c r="G13" s="121"/>
      <c r="H13" s="122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</row>
    <row r="14" spans="1:30" s="48" customFormat="1" ht="18" customHeight="1" x14ac:dyDescent="0.25">
      <c r="A14" s="132" t="s">
        <v>7</v>
      </c>
      <c r="B14" s="133"/>
      <c r="C14" s="120"/>
      <c r="D14" s="120"/>
      <c r="E14" s="120"/>
      <c r="F14" s="128"/>
      <c r="G14" s="128"/>
      <c r="H14" s="127"/>
      <c r="I14" s="89"/>
      <c r="J14" s="87"/>
      <c r="K14" s="87"/>
      <c r="L14" s="87"/>
      <c r="M14" s="87"/>
      <c r="N14" s="87"/>
      <c r="O14" s="87"/>
      <c r="P14" s="87"/>
      <c r="Q14" s="87"/>
      <c r="R14" s="87"/>
      <c r="S14" s="87"/>
      <c r="T14" s="87"/>
      <c r="U14" s="87"/>
      <c r="V14" s="87"/>
      <c r="W14" s="87"/>
      <c r="X14" s="87"/>
      <c r="Y14" s="87"/>
      <c r="Z14" s="87"/>
      <c r="AA14" s="87"/>
      <c r="AB14" s="87"/>
      <c r="AC14" s="87"/>
      <c r="AD14" s="87"/>
    </row>
    <row r="15" spans="1:30" s="48" customFormat="1" ht="19.5" customHeight="1" x14ac:dyDescent="0.25">
      <c r="A15" s="25"/>
      <c r="B15" s="26" t="s">
        <v>44</v>
      </c>
      <c r="C15" s="129"/>
      <c r="D15" s="129"/>
      <c r="E15" s="129"/>
      <c r="F15" s="128"/>
      <c r="G15" s="128"/>
      <c r="H15" s="12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</row>
    <row r="16" spans="1:30" s="50" customFormat="1" ht="18" customHeight="1" x14ac:dyDescent="0.25">
      <c r="A16" s="132" t="s">
        <v>0</v>
      </c>
      <c r="B16" s="133"/>
      <c r="C16" s="120"/>
      <c r="D16" s="120"/>
      <c r="E16" s="120"/>
      <c r="F16" s="128"/>
      <c r="G16" s="128"/>
      <c r="H16" s="127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</row>
    <row r="17" spans="1:30" s="50" customFormat="1" ht="12" customHeight="1" x14ac:dyDescent="0.25">
      <c r="A17" s="27"/>
      <c r="B17" s="26"/>
      <c r="C17" s="51"/>
      <c r="D17" s="52"/>
      <c r="E17" s="26"/>
      <c r="F17" s="30"/>
      <c r="G17" s="31"/>
      <c r="H17" s="127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</row>
    <row r="18" spans="1:30" s="48" customFormat="1" x14ac:dyDescent="0.25">
      <c r="A18" s="28"/>
      <c r="B18" s="26" t="s">
        <v>45</v>
      </c>
      <c r="C18" s="123"/>
      <c r="D18" s="123"/>
      <c r="E18" s="46" t="s">
        <v>47</v>
      </c>
      <c r="F18" s="95" t="str">
        <f t="array" ref="F18">IFERROR(VLOOKUP(INDEX(PAYPERIOD_DATES[MONTH],MATCH(1,(IF($C$18&gt;=PAYPERIOD_DATES[START],IF($C$18&lt;=PAYPERIOD_DATES[END],1))))),PAYPERIOD_DATES[],2,FALSE),"Calculates from JOB Eff Dates")</f>
        <v>Calculates from JOB Eff Dates</v>
      </c>
      <c r="G18" s="29"/>
      <c r="H18" s="127"/>
      <c r="I18" s="87"/>
      <c r="J18" s="87"/>
      <c r="K18" s="91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87"/>
      <c r="AD18" s="87"/>
    </row>
    <row r="19" spans="1:30" s="48" customFormat="1" x14ac:dyDescent="0.25">
      <c r="A19" s="28"/>
      <c r="B19" s="26" t="s">
        <v>46</v>
      </c>
      <c r="C19" s="123"/>
      <c r="D19" s="123"/>
      <c r="E19" s="46" t="s">
        <v>48</v>
      </c>
      <c r="F19" s="95" t="str">
        <f t="array" ref="F19">IFERROR(VLOOKUP(INDEX(PAYPERIOD_DATES[MONTH],MATCH(1,(IF($C$19&gt;=PAYPERIOD_DATES[START],IF($C$19&lt;=PAYPERIOD_DATES[END],1))))),PAYPERIOD_DATES[],3,FALSE),"Calculates from JOB Eff Dates")</f>
        <v>Calculates from JOB Eff Dates</v>
      </c>
      <c r="G19" s="29"/>
      <c r="H19" s="127"/>
      <c r="I19" s="87"/>
      <c r="J19" s="87"/>
      <c r="K19" s="87"/>
      <c r="L19" s="87"/>
      <c r="M19" s="87"/>
      <c r="N19" s="87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  <c r="Z19" s="87"/>
      <c r="AA19" s="87"/>
      <c r="AB19" s="87"/>
      <c r="AC19" s="87"/>
      <c r="AD19" s="87"/>
    </row>
    <row r="20" spans="1:30" s="48" customFormat="1" ht="8.1" customHeight="1" x14ac:dyDescent="0.25">
      <c r="A20" s="45"/>
      <c r="B20" s="46"/>
      <c r="C20" s="20"/>
      <c r="D20" s="20"/>
      <c r="E20" s="31"/>
      <c r="F20" s="46"/>
      <c r="G20" s="32"/>
      <c r="H20" s="127"/>
      <c r="I20" s="87"/>
      <c r="J20" s="87"/>
      <c r="K20" s="87"/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</row>
    <row r="21" spans="1:30" s="48" customFormat="1" x14ac:dyDescent="0.25">
      <c r="A21" s="25"/>
      <c r="B21" s="147" t="s">
        <v>11</v>
      </c>
      <c r="C21" s="148"/>
      <c r="D21" s="148"/>
      <c r="E21" s="149"/>
      <c r="F21" s="130" t="s">
        <v>10</v>
      </c>
      <c r="G21" s="131"/>
      <c r="H21" s="127"/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</row>
    <row r="22" spans="1:30" s="48" customFormat="1" ht="18" customHeight="1" x14ac:dyDescent="0.25">
      <c r="A22" s="25"/>
      <c r="B22" s="34" t="s">
        <v>38</v>
      </c>
      <c r="C22" s="19"/>
      <c r="D22" s="104"/>
      <c r="E22" s="105"/>
      <c r="F22" s="33" t="s">
        <v>8</v>
      </c>
      <c r="G22" s="17"/>
      <c r="H22" s="127"/>
      <c r="I22" s="87"/>
      <c r="J22" s="87"/>
      <c r="K22" s="89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</row>
    <row r="23" spans="1:30" s="48" customFormat="1" ht="18" customHeight="1" x14ac:dyDescent="0.25">
      <c r="A23" s="25"/>
      <c r="B23" s="34" t="s">
        <v>35</v>
      </c>
      <c r="C23" s="81">
        <f t="array" ref="C23">IFERROR(IF('RADIO BUTTON CHOICES'!$A$6=1,0,(INDEX(PAYPERIOD_DATES[PAY PD],MATCH(1,(IF($C$19&gt;=PAYPERIOD_DATES[START],IF($C$19&lt;=PAYPERIOD_DATES[END],1)))))-INDEX(PAYPERIOD_DATES[PAY PD],MATCH(1,(IF(REQUEST!$C$18&gt;=PAYPERIOD_DATES[START],IF(REQUEST!$C$18&lt;=PAYPERIOD_DATES[END],1)))))+1)),0)</f>
        <v>0</v>
      </c>
      <c r="D23" s="106"/>
      <c r="E23" s="107"/>
      <c r="F23" s="33" t="s">
        <v>415</v>
      </c>
      <c r="G23" s="16"/>
      <c r="H23" s="127"/>
      <c r="I23" s="87"/>
      <c r="J23" s="87"/>
      <c r="K23" s="89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</row>
    <row r="24" spans="1:30" s="48" customFormat="1" ht="18" customHeight="1" x14ac:dyDescent="0.25">
      <c r="A24" s="25"/>
      <c r="B24" s="34" t="s">
        <v>18</v>
      </c>
      <c r="C24" s="156"/>
      <c r="D24" s="156"/>
      <c r="E24" s="157"/>
      <c r="F24" s="33" t="s">
        <v>35</v>
      </c>
      <c r="G24" s="14">
        <f t="array" ref="G24">IFERROR(IF('RADIO BUTTON CHOICES'!$A$6&lt;&gt;1,0,(INDEX(PAYPERIOD_DATES[PAY PD],MATCH(1,(IF($C$19&gt;=PAYPERIOD_DATES[START],IF($C$19&lt;=PAYPERIOD_DATES[END],1)))))-INDEX(PAYPERIOD_DATES[PAY PD],MATCH(1,(IF(REQUEST!$C$18&gt;=PAYPERIOD_DATES[START],IF(REQUEST!$C$18&lt;=PAYPERIOD_DATES[END],1)))))+1)),0)</f>
        <v>0</v>
      </c>
      <c r="H24" s="127"/>
      <c r="I24" s="87"/>
      <c r="J24" s="87"/>
      <c r="K24" s="89"/>
      <c r="L24" s="87"/>
      <c r="M24" s="89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</row>
    <row r="25" spans="1:30" s="48" customFormat="1" ht="18" customHeight="1" x14ac:dyDescent="0.25">
      <c r="A25" s="25"/>
      <c r="B25" s="34" t="s">
        <v>22</v>
      </c>
      <c r="C25" s="156"/>
      <c r="D25" s="156"/>
      <c r="E25" s="157"/>
      <c r="F25" s="33" t="s">
        <v>42</v>
      </c>
      <c r="G25" s="18">
        <f t="array" ref="G25">+G22*G23*G24</f>
        <v>0</v>
      </c>
      <c r="H25" s="127"/>
      <c r="I25" s="87"/>
      <c r="J25" s="87"/>
      <c r="K25" s="87"/>
      <c r="L25" s="87"/>
      <c r="M25" s="89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</row>
    <row r="26" spans="1:30" s="48" customFormat="1" ht="18" customHeight="1" x14ac:dyDescent="0.25">
      <c r="A26" s="25"/>
      <c r="B26" s="34" t="s">
        <v>39</v>
      </c>
      <c r="C26" s="63"/>
      <c r="D26" s="96"/>
      <c r="E26" s="97"/>
      <c r="F26" s="100"/>
      <c r="G26" s="101"/>
      <c r="H26" s="127"/>
      <c r="I26" s="87"/>
      <c r="J26" s="87"/>
      <c r="K26" s="87"/>
      <c r="L26" s="87"/>
      <c r="M26" s="89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87"/>
      <c r="AD26" s="87"/>
    </row>
    <row r="27" spans="1:30" s="48" customFormat="1" ht="18" customHeight="1" x14ac:dyDescent="0.25">
      <c r="A27" s="25"/>
      <c r="B27" s="35" t="s">
        <v>40</v>
      </c>
      <c r="C27" s="64"/>
      <c r="D27" s="96"/>
      <c r="E27" s="97"/>
      <c r="F27" s="100"/>
      <c r="G27" s="101"/>
      <c r="H27" s="12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</row>
    <row r="28" spans="1:30" s="49" customFormat="1" ht="12" customHeight="1" x14ac:dyDescent="0.2">
      <c r="A28" s="22"/>
      <c r="B28" s="36" t="s">
        <v>41</v>
      </c>
      <c r="C28" s="53"/>
      <c r="D28" s="98"/>
      <c r="E28" s="99"/>
      <c r="F28" s="102"/>
      <c r="G28" s="103"/>
      <c r="H28" s="127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</row>
    <row r="29" spans="1:30" s="48" customFormat="1" ht="8.1" customHeight="1" thickBot="1" x14ac:dyDescent="0.3">
      <c r="A29" s="124"/>
      <c r="B29" s="125"/>
      <c r="C29" s="125"/>
      <c r="D29" s="125"/>
      <c r="E29" s="125"/>
      <c r="F29" s="125"/>
      <c r="G29" s="125"/>
      <c r="H29" s="126"/>
      <c r="I29" s="87"/>
      <c r="J29" s="87"/>
      <c r="K29" s="87"/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</row>
    <row r="30" spans="1:30" s="48" customFormat="1" x14ac:dyDescent="0.25">
      <c r="A30" s="153" t="s">
        <v>1</v>
      </c>
      <c r="B30" s="154"/>
      <c r="C30" s="154"/>
      <c r="D30" s="154"/>
      <c r="E30" s="154"/>
      <c r="F30" s="154"/>
      <c r="G30" s="154"/>
      <c r="H30" s="155"/>
      <c r="I30" s="87"/>
      <c r="J30" s="87"/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</row>
    <row r="31" spans="1:30" s="48" customFormat="1" x14ac:dyDescent="0.25">
      <c r="A31" s="174"/>
      <c r="B31" s="41" t="s">
        <v>3</v>
      </c>
      <c r="C31" s="40" t="s">
        <v>2</v>
      </c>
      <c r="D31" s="41" t="s">
        <v>387</v>
      </c>
      <c r="E31" s="41" t="s">
        <v>43</v>
      </c>
      <c r="F31" s="39" t="s">
        <v>49</v>
      </c>
      <c r="G31" s="128"/>
      <c r="H31" s="127"/>
      <c r="I31" s="87"/>
      <c r="J31" s="87"/>
      <c r="K31" s="87"/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</row>
    <row r="32" spans="1:30" s="48" customFormat="1" ht="15" customHeight="1" x14ac:dyDescent="0.25">
      <c r="A32" s="174"/>
      <c r="B32" s="55"/>
      <c r="C32" s="58" t="str">
        <f>IF(AND($B32&lt;&gt;"",$C$13&lt;&gt;""),VLOOKUP($C$13,POSN_ACCT_TABLE[#All],4,FALSE),"")</f>
        <v/>
      </c>
      <c r="D32" s="55"/>
      <c r="E32" s="56"/>
      <c r="F32" s="62">
        <f>IF('RADIO BUTTON CHOICES'!$A$6=1,($E32*$G$25),IF('RADIO BUTTON CHOICES'!$A$6&lt;&gt;1,($E32*$C$22),0))</f>
        <v>0</v>
      </c>
      <c r="G32" s="128"/>
      <c r="H32" s="127"/>
      <c r="I32" s="87"/>
      <c r="J32" s="87"/>
      <c r="K32" s="87"/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</row>
    <row r="33" spans="1:30" s="48" customFormat="1" ht="15" customHeight="1" x14ac:dyDescent="0.25">
      <c r="A33" s="174"/>
      <c r="B33" s="55"/>
      <c r="C33" s="58" t="str">
        <f>IF(AND($B33&lt;&gt;"",$C$13&lt;&gt;""),VLOOKUP($C$13,POSN_ACCT_TABLE[#All],4,FALSE),"")</f>
        <v/>
      </c>
      <c r="D33" s="55"/>
      <c r="E33" s="56"/>
      <c r="F33" s="62">
        <f>IF('RADIO BUTTON CHOICES'!$A$6=1,($E33*$G$25),IF('RADIO BUTTON CHOICES'!$A$6&lt;&gt;1,($E33*$C$22),0))</f>
        <v>0</v>
      </c>
      <c r="G33" s="128"/>
      <c r="H33" s="12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</row>
    <row r="34" spans="1:30" s="48" customFormat="1" ht="15" customHeight="1" x14ac:dyDescent="0.25">
      <c r="A34" s="174"/>
      <c r="B34" s="55"/>
      <c r="C34" s="58" t="str">
        <f>IF(AND($B34&lt;&gt;"",$C$13&lt;&gt;""),VLOOKUP($C$13,POSN_ACCT_TABLE[#All],4,FALSE),"")</f>
        <v/>
      </c>
      <c r="D34" s="55"/>
      <c r="E34" s="56"/>
      <c r="F34" s="62">
        <f>IF('RADIO BUTTON CHOICES'!$A$6=1,($E34*$G$25),IF('RADIO BUTTON CHOICES'!$A$6&lt;&gt;1,($E34*$C$22),0))</f>
        <v>0</v>
      </c>
      <c r="G34" s="128"/>
      <c r="H34" s="127"/>
      <c r="I34" s="87"/>
      <c r="J34" s="87"/>
      <c r="K34" s="87"/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87"/>
      <c r="AD34" s="87"/>
    </row>
    <row r="35" spans="1:30" s="54" customFormat="1" ht="15" customHeight="1" x14ac:dyDescent="0.25">
      <c r="A35" s="174"/>
      <c r="B35" s="55"/>
      <c r="C35" s="58" t="str">
        <f>IF(AND($B35&lt;&gt;"",$C$13&lt;&gt;""),VLOOKUP($C$13,POSN_ACCT_TABLE[#All],4,FALSE),"")</f>
        <v/>
      </c>
      <c r="D35" s="55"/>
      <c r="E35" s="56"/>
      <c r="F35" s="62">
        <f>IF('RADIO BUTTON CHOICES'!$A$6=1,($E35*$G$25),IF('RADIO BUTTON CHOICES'!$A$6&lt;&gt;1,($E35*$C$22),0))</f>
        <v>0</v>
      </c>
      <c r="G35" s="128"/>
      <c r="H35" s="127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</row>
    <row r="36" spans="1:30" s="54" customFormat="1" ht="15" customHeight="1" x14ac:dyDescent="0.25">
      <c r="A36" s="174"/>
      <c r="B36" s="55"/>
      <c r="C36" s="58" t="str">
        <f>IF(AND($B36&lt;&gt;"",$C$13&lt;&gt;""),VLOOKUP($C$13,POSN_ACCT_TABLE[#All],4,FALSE),"")</f>
        <v/>
      </c>
      <c r="D36" s="55"/>
      <c r="E36" s="56"/>
      <c r="F36" s="62">
        <f>IF('RADIO BUTTON CHOICES'!$A$6=1,($E36*$G$25),IF('RADIO BUTTON CHOICES'!$A$6&lt;&gt;1,($E36*$C$22),0))</f>
        <v>0</v>
      </c>
      <c r="G36" s="128"/>
      <c r="H36" s="127"/>
      <c r="I36" s="92"/>
      <c r="J36" s="92"/>
      <c r="K36" s="92"/>
      <c r="L36" s="92"/>
      <c r="M36" s="92"/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2"/>
      <c r="Z36" s="92"/>
      <c r="AA36" s="92"/>
      <c r="AB36" s="92"/>
      <c r="AC36" s="92"/>
      <c r="AD36" s="92"/>
    </row>
    <row r="37" spans="1:30" s="54" customFormat="1" ht="15" customHeight="1" x14ac:dyDescent="0.25">
      <c r="A37" s="174"/>
      <c r="B37" s="57"/>
      <c r="C37" s="58" t="str">
        <f>IF(AND($B37&lt;&gt;"",$C$13&lt;&gt;""),VLOOKUP($C$13,POSN_ACCT_TABLE[#All],4,FALSE),"")</f>
        <v/>
      </c>
      <c r="D37" s="57"/>
      <c r="E37" s="65"/>
      <c r="F37" s="62">
        <f>IF('RADIO BUTTON CHOICES'!$A$6=1,($E37*$G$25),IF('RADIO BUTTON CHOICES'!$A$6&lt;&gt;1,($E37*$C$22),0))</f>
        <v>0</v>
      </c>
      <c r="G37" s="128"/>
      <c r="H37" s="127"/>
      <c r="I37" s="92"/>
      <c r="J37" s="92"/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</row>
    <row r="38" spans="1:30" s="54" customFormat="1" ht="18" customHeight="1" x14ac:dyDescent="0.25">
      <c r="A38" s="174"/>
      <c r="B38" s="158" t="s">
        <v>26</v>
      </c>
      <c r="C38" s="159"/>
      <c r="D38" s="160"/>
      <c r="E38" s="37">
        <f>SUM(E32:E37)</f>
        <v>0</v>
      </c>
      <c r="F38" s="38">
        <f>SUM(F32:F37)</f>
        <v>0</v>
      </c>
      <c r="G38" s="128"/>
      <c r="H38" s="127"/>
      <c r="I38" s="92"/>
      <c r="J38" s="92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</row>
    <row r="39" spans="1:30" s="54" customFormat="1" ht="8.1" customHeight="1" thickBot="1" x14ac:dyDescent="0.3">
      <c r="A39" s="124"/>
      <c r="B39" s="125"/>
      <c r="C39" s="125"/>
      <c r="D39" s="125"/>
      <c r="E39" s="125"/>
      <c r="F39" s="125"/>
      <c r="G39" s="125"/>
      <c r="H39" s="126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2"/>
      <c r="Y39" s="92"/>
      <c r="Z39" s="92"/>
      <c r="AA39" s="92"/>
      <c r="AB39" s="92"/>
      <c r="AC39" s="92"/>
      <c r="AD39" s="92"/>
    </row>
    <row r="40" spans="1:30" s="54" customFormat="1" x14ac:dyDescent="0.25">
      <c r="A40" s="134" t="s">
        <v>25</v>
      </c>
      <c r="B40" s="167"/>
      <c r="C40" s="167"/>
      <c r="D40" s="167"/>
      <c r="E40" s="167"/>
      <c r="F40" s="167"/>
      <c r="G40" s="167"/>
      <c r="H40" s="136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2"/>
      <c r="Z40" s="92"/>
      <c r="AA40" s="92"/>
      <c r="AB40" s="92"/>
      <c r="AC40" s="92"/>
      <c r="AD40" s="92"/>
    </row>
    <row r="41" spans="1:30" s="54" customFormat="1" x14ac:dyDescent="0.25">
      <c r="A41" s="168"/>
      <c r="B41" s="169"/>
      <c r="C41" s="169"/>
      <c r="D41" s="169"/>
      <c r="E41" s="169"/>
      <c r="F41" s="169"/>
      <c r="G41" s="169"/>
      <c r="H41" s="170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</row>
    <row r="42" spans="1:30" s="48" customFormat="1" ht="15.75" thickBot="1" x14ac:dyDescent="0.3">
      <c r="A42" s="171"/>
      <c r="B42" s="172"/>
      <c r="C42" s="172"/>
      <c r="D42" s="172"/>
      <c r="E42" s="172"/>
      <c r="F42" s="172"/>
      <c r="G42" s="172"/>
      <c r="H42" s="173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/>
      <c r="AB42" s="87"/>
      <c r="AC42" s="87"/>
      <c r="AD42" s="87"/>
    </row>
    <row r="43" spans="1:30" s="48" customFormat="1" ht="15" customHeight="1" x14ac:dyDescent="0.25">
      <c r="A43" s="161" t="s">
        <v>417</v>
      </c>
      <c r="B43" s="162"/>
      <c r="C43" s="162"/>
      <c r="D43" s="162"/>
      <c r="E43" s="162"/>
      <c r="F43" s="162"/>
      <c r="G43" s="162"/>
      <c r="H43" s="163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/>
      <c r="AB43" s="87"/>
      <c r="AC43" s="87"/>
      <c r="AD43" s="87"/>
    </row>
    <row r="44" spans="1:30" s="48" customFormat="1" ht="15" customHeight="1" x14ac:dyDescent="0.25">
      <c r="A44" s="164" t="s">
        <v>418</v>
      </c>
      <c r="B44" s="165"/>
      <c r="C44" s="165"/>
      <c r="D44" s="165"/>
      <c r="E44" s="165"/>
      <c r="F44" s="165"/>
      <c r="G44" s="165"/>
      <c r="H44" s="166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/>
      <c r="AB44" s="87"/>
      <c r="AC44" s="87"/>
      <c r="AD44" s="87"/>
    </row>
    <row r="45" spans="1:30" s="48" customFormat="1" x14ac:dyDescent="0.25">
      <c r="A45" s="164" t="s">
        <v>421</v>
      </c>
      <c r="B45" s="165"/>
      <c r="C45" s="165"/>
      <c r="D45" s="165"/>
      <c r="E45" s="165"/>
      <c r="F45" s="165"/>
      <c r="G45" s="165"/>
      <c r="H45" s="166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  <c r="AA45" s="87"/>
      <c r="AB45" s="87"/>
      <c r="AC45" s="87"/>
      <c r="AD45" s="87"/>
    </row>
    <row r="46" spans="1:30" s="48" customFormat="1" ht="15.75" thickBot="1" x14ac:dyDescent="0.3">
      <c r="A46" s="164" t="s">
        <v>422</v>
      </c>
      <c r="B46" s="165"/>
      <c r="C46" s="165"/>
      <c r="D46" s="165"/>
      <c r="E46" s="165"/>
      <c r="F46" s="165"/>
      <c r="G46" s="165"/>
      <c r="H46" s="166"/>
      <c r="I46" s="87"/>
      <c r="J46" s="87"/>
      <c r="K46" s="87"/>
      <c r="L46" s="87"/>
      <c r="M46" s="87"/>
      <c r="N46" s="87"/>
      <c r="O46" s="87"/>
      <c r="P46" s="87"/>
      <c r="Q46" s="87"/>
      <c r="R46" s="87"/>
      <c r="S46" s="87"/>
      <c r="T46" s="87"/>
      <c r="U46" s="87"/>
      <c r="V46" s="87"/>
      <c r="W46" s="87"/>
      <c r="X46" s="87"/>
      <c r="Y46" s="87"/>
      <c r="Z46" s="87"/>
      <c r="AA46" s="87"/>
      <c r="AB46" s="87"/>
      <c r="AC46" s="87"/>
      <c r="AD46" s="87"/>
    </row>
    <row r="47" spans="1:30" s="54" customFormat="1" ht="18" customHeight="1" thickBot="1" x14ac:dyDescent="0.3">
      <c r="A47" s="150" t="s">
        <v>388</v>
      </c>
      <c r="B47" s="151"/>
      <c r="C47" s="151"/>
      <c r="D47" s="151"/>
      <c r="E47" s="151"/>
      <c r="F47" s="151"/>
      <c r="G47" s="151"/>
      <c r="H47" s="152"/>
      <c r="I47" s="92"/>
      <c r="J47" s="92"/>
      <c r="K47" s="92"/>
      <c r="L47" s="92"/>
      <c r="M47" s="92"/>
      <c r="N47" s="92"/>
      <c r="O47" s="92"/>
      <c r="P47" s="92"/>
      <c r="Q47" s="92"/>
      <c r="R47" s="92"/>
      <c r="S47" s="92"/>
      <c r="T47" s="92"/>
      <c r="U47" s="92"/>
      <c r="V47" s="92"/>
      <c r="W47" s="92"/>
      <c r="X47" s="92"/>
      <c r="Y47" s="92"/>
      <c r="Z47" s="92"/>
      <c r="AA47" s="92"/>
      <c r="AB47" s="92"/>
      <c r="AC47" s="92"/>
      <c r="AD47" s="92"/>
    </row>
    <row r="48" spans="1:30" s="87" customFormat="1" ht="18" customHeight="1" x14ac:dyDescent="0.25">
      <c r="J48" s="93"/>
    </row>
    <row r="49" spans="10:10" s="87" customFormat="1" ht="18" customHeight="1" x14ac:dyDescent="0.25">
      <c r="J49" s="93"/>
    </row>
    <row r="50" spans="10:10" s="87" customFormat="1" x14ac:dyDescent="0.25"/>
    <row r="51" spans="10:10" s="87" customFormat="1" x14ac:dyDescent="0.25"/>
    <row r="52" spans="10:10" s="87" customFormat="1" x14ac:dyDescent="0.25"/>
    <row r="53" spans="10:10" s="87" customFormat="1" ht="6.75" customHeight="1" x14ac:dyDescent="0.25"/>
    <row r="54" spans="10:10" s="87" customFormat="1" x14ac:dyDescent="0.25"/>
    <row r="55" spans="10:10" s="87" customFormat="1" x14ac:dyDescent="0.25"/>
    <row r="56" spans="10:10" s="87" customFormat="1" x14ac:dyDescent="0.25"/>
    <row r="57" spans="10:10" s="87" customFormat="1" x14ac:dyDescent="0.25"/>
    <row r="58" spans="10:10" s="87" customFormat="1" x14ac:dyDescent="0.25"/>
    <row r="59" spans="10:10" s="87" customFormat="1" x14ac:dyDescent="0.25"/>
    <row r="60" spans="10:10" s="87" customFormat="1" x14ac:dyDescent="0.25"/>
    <row r="61" spans="10:10" s="87" customFormat="1" x14ac:dyDescent="0.25"/>
    <row r="62" spans="10:10" s="87" customFormat="1" x14ac:dyDescent="0.25"/>
    <row r="63" spans="10:10" s="87" customFormat="1" x14ac:dyDescent="0.25"/>
    <row r="64" spans="10:10" s="87" customFormat="1" x14ac:dyDescent="0.25"/>
    <row r="65" s="87" customFormat="1" x14ac:dyDescent="0.25"/>
    <row r="66" s="87" customFormat="1" x14ac:dyDescent="0.25"/>
    <row r="67" s="87" customFormat="1" x14ac:dyDescent="0.25"/>
    <row r="68" s="87" customFormat="1" x14ac:dyDescent="0.25"/>
    <row r="69" s="87" customFormat="1" x14ac:dyDescent="0.25"/>
    <row r="70" s="87" customFormat="1" x14ac:dyDescent="0.25"/>
    <row r="71" s="87" customFormat="1" x14ac:dyDescent="0.25"/>
    <row r="72" s="87" customFormat="1" x14ac:dyDescent="0.25"/>
    <row r="73" s="87" customFormat="1" x14ac:dyDescent="0.25"/>
    <row r="74" s="87" customFormat="1" x14ac:dyDescent="0.25"/>
    <row r="75" s="87" customFormat="1" x14ac:dyDescent="0.25"/>
    <row r="76" s="87" customFormat="1" x14ac:dyDescent="0.25"/>
    <row r="77" s="87" customFormat="1" x14ac:dyDescent="0.25"/>
    <row r="78" s="87" customFormat="1" x14ac:dyDescent="0.25"/>
    <row r="79" s="87" customFormat="1" x14ac:dyDescent="0.25"/>
    <row r="80" s="87" customFormat="1" x14ac:dyDescent="0.25"/>
    <row r="81" s="87" customFormat="1" x14ac:dyDescent="0.25"/>
    <row r="82" s="87" customFormat="1" x14ac:dyDescent="0.25"/>
    <row r="83" s="87" customFormat="1" x14ac:dyDescent="0.25"/>
    <row r="84" s="87" customFormat="1" x14ac:dyDescent="0.25"/>
    <row r="85" s="87" customFormat="1" x14ac:dyDescent="0.25"/>
    <row r="86" s="87" customFormat="1" x14ac:dyDescent="0.25"/>
    <row r="87" s="87" customFormat="1" x14ac:dyDescent="0.25"/>
    <row r="88" s="87" customFormat="1" x14ac:dyDescent="0.25"/>
    <row r="89" s="87" customFormat="1" x14ac:dyDescent="0.25"/>
    <row r="90" s="87" customFormat="1" x14ac:dyDescent="0.25"/>
    <row r="91" s="87" customFormat="1" x14ac:dyDescent="0.25"/>
    <row r="92" s="87" customFormat="1" x14ac:dyDescent="0.25"/>
    <row r="93" s="87" customFormat="1" x14ac:dyDescent="0.25"/>
    <row r="94" s="87" customFormat="1" x14ac:dyDescent="0.25"/>
    <row r="95" s="87" customFormat="1" x14ac:dyDescent="0.25"/>
    <row r="96" s="87" customFormat="1" x14ac:dyDescent="0.25"/>
    <row r="97" s="87" customFormat="1" x14ac:dyDescent="0.25"/>
    <row r="98" s="87" customFormat="1" x14ac:dyDescent="0.25"/>
    <row r="99" s="87" customFormat="1" x14ac:dyDescent="0.25"/>
    <row r="100" s="87" customFormat="1" x14ac:dyDescent="0.25"/>
    <row r="101" s="87" customFormat="1" x14ac:dyDescent="0.25"/>
    <row r="102" s="87" customFormat="1" x14ac:dyDescent="0.25"/>
    <row r="103" s="87" customFormat="1" x14ac:dyDescent="0.25"/>
    <row r="104" s="87" customFormat="1" x14ac:dyDescent="0.25"/>
    <row r="105" s="87" customFormat="1" x14ac:dyDescent="0.25"/>
    <row r="106" s="87" customFormat="1" x14ac:dyDescent="0.25"/>
    <row r="107" s="87" customFormat="1" x14ac:dyDescent="0.25"/>
  </sheetData>
  <sheetProtection algorithmName="SHA-512" hashValue="7c+/xtQYWwCOgGWNteksmVekHKwlpbQ517zzcQEIqoJ7JQgt4FOsBQFNTb7yLxvfO0bCoeUPnrc7ieeQx4GiwQ==" saltValue="8sNqw2bC5B3WP3PNoapfvQ==" spinCount="100000" sheet="1" objects="1" scenarios="1" selectLockedCells="1"/>
  <mergeCells count="45">
    <mergeCell ref="B21:E21"/>
    <mergeCell ref="A47:H47"/>
    <mergeCell ref="A29:H29"/>
    <mergeCell ref="A30:H30"/>
    <mergeCell ref="C24:E24"/>
    <mergeCell ref="C25:E25"/>
    <mergeCell ref="B38:D38"/>
    <mergeCell ref="G31:H38"/>
    <mergeCell ref="A43:H43"/>
    <mergeCell ref="A44:H44"/>
    <mergeCell ref="A40:H40"/>
    <mergeCell ref="A41:H42"/>
    <mergeCell ref="A31:A38"/>
    <mergeCell ref="A46:H46"/>
    <mergeCell ref="A39:H39"/>
    <mergeCell ref="A45:H45"/>
    <mergeCell ref="C16:E16"/>
    <mergeCell ref="A5:H5"/>
    <mergeCell ref="C8:D8"/>
    <mergeCell ref="A13:B13"/>
    <mergeCell ref="A9:B9"/>
    <mergeCell ref="A12:H12"/>
    <mergeCell ref="A14:B14"/>
    <mergeCell ref="C13:D13"/>
    <mergeCell ref="C6:E6"/>
    <mergeCell ref="C7:E7"/>
    <mergeCell ref="C10:E10"/>
    <mergeCell ref="C14:E14"/>
    <mergeCell ref="F6:H10"/>
    <mergeCell ref="D26:E28"/>
    <mergeCell ref="F26:G28"/>
    <mergeCell ref="D22:E23"/>
    <mergeCell ref="A1:H1"/>
    <mergeCell ref="A2:H2"/>
    <mergeCell ref="A3:H4"/>
    <mergeCell ref="C9:E9"/>
    <mergeCell ref="E13:H13"/>
    <mergeCell ref="C19:D19"/>
    <mergeCell ref="C18:D18"/>
    <mergeCell ref="A11:H11"/>
    <mergeCell ref="H14:H28"/>
    <mergeCell ref="F14:G16"/>
    <mergeCell ref="C15:E15"/>
    <mergeCell ref="F21:G21"/>
    <mergeCell ref="A16:B16"/>
  </mergeCells>
  <pageMargins left="0.25" right="0.25" top="0.75" bottom="0.75" header="0.3" footer="0.3"/>
  <pageSetup scale="8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7" r:id="rId4" name="Option Button 23">
              <controlPr defaultSize="0" autoFill="0" autoLine="0" autoPict="0">
                <anchor moveWithCells="1">
                  <from>
                    <xdr:col>2</xdr:col>
                    <xdr:colOff>47625</xdr:colOff>
                    <xdr:row>14</xdr:row>
                    <xdr:rowOff>9525</xdr:rowOff>
                  </from>
                  <to>
                    <xdr:col>2</xdr:col>
                    <xdr:colOff>647700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5" name="Option Button 29">
              <controlPr defaultSize="0" autoFill="0" autoLine="0" autoPict="0">
                <anchor moveWithCells="1">
                  <from>
                    <xdr:col>3</xdr:col>
                    <xdr:colOff>85725</xdr:colOff>
                    <xdr:row>14</xdr:row>
                    <xdr:rowOff>9525</xdr:rowOff>
                  </from>
                  <to>
                    <xdr:col>4</xdr:col>
                    <xdr:colOff>257175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6" name="Option Button 30">
              <controlPr defaultSize="0" autoFill="0" autoLine="0" autoPict="0">
                <anchor moveWithCells="1">
                  <from>
                    <xdr:col>4</xdr:col>
                    <xdr:colOff>428625</xdr:colOff>
                    <xdr:row>14</xdr:row>
                    <xdr:rowOff>9525</xdr:rowOff>
                  </from>
                  <to>
                    <xdr:col>4</xdr:col>
                    <xdr:colOff>895350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7" name="Option Button 31">
              <controlPr defaultSize="0" autoFill="0" autoLine="0" autoPict="0">
                <anchor moveWithCells="1">
                  <from>
                    <xdr:col>4</xdr:col>
                    <xdr:colOff>1066800</xdr:colOff>
                    <xdr:row>14</xdr:row>
                    <xdr:rowOff>9525</xdr:rowOff>
                  </from>
                  <to>
                    <xdr:col>4</xdr:col>
                    <xdr:colOff>1533525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8" name="Group Box 33">
              <controlPr defaultSize="0" autoFill="0" autoPict="0">
                <anchor moveWithCells="1">
                  <from>
                    <xdr:col>2</xdr:col>
                    <xdr:colOff>0</xdr:colOff>
                    <xdr:row>8</xdr:row>
                    <xdr:rowOff>190500</xdr:rowOff>
                  </from>
                  <to>
                    <xdr:col>4</xdr:col>
                    <xdr:colOff>657225</xdr:colOff>
                    <xdr:row>10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9" name="Group Box 44">
              <controlPr defaultSize="0" autoFill="0" autoPict="0">
                <anchor moveWithCells="1">
                  <from>
                    <xdr:col>2</xdr:col>
                    <xdr:colOff>38100</xdr:colOff>
                    <xdr:row>8</xdr:row>
                    <xdr:rowOff>180975</xdr:rowOff>
                  </from>
                  <to>
                    <xdr:col>4</xdr:col>
                    <xdr:colOff>695325</xdr:colOff>
                    <xdr:row>10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10" name="Option Button 45">
              <controlPr defaultSize="0" autoFill="0" autoLine="0" autoPict="0">
                <anchor moveWithCells="1">
                  <from>
                    <xdr:col>2</xdr:col>
                    <xdr:colOff>76200</xdr:colOff>
                    <xdr:row>9</xdr:row>
                    <xdr:rowOff>47625</xdr:rowOff>
                  </from>
                  <to>
                    <xdr:col>2</xdr:col>
                    <xdr:colOff>485775</xdr:colOff>
                    <xdr:row>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11" name="Option Button 46">
              <controlPr defaultSize="0" autoFill="0" autoLine="0" autoPict="0">
                <anchor moveWithCells="1">
                  <from>
                    <xdr:col>2</xdr:col>
                    <xdr:colOff>704850</xdr:colOff>
                    <xdr:row>9</xdr:row>
                    <xdr:rowOff>47625</xdr:rowOff>
                  </from>
                  <to>
                    <xdr:col>3</xdr:col>
                    <xdr:colOff>381000</xdr:colOff>
                    <xdr:row>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12" name="Option Button 47">
              <controlPr defaultSize="0" autoFill="0" autoLine="0" autoPict="0">
                <anchor moveWithCells="1">
                  <from>
                    <xdr:col>3</xdr:col>
                    <xdr:colOff>600075</xdr:colOff>
                    <xdr:row>9</xdr:row>
                    <xdr:rowOff>47625</xdr:rowOff>
                  </from>
                  <to>
                    <xdr:col>4</xdr:col>
                    <xdr:colOff>247650</xdr:colOff>
                    <xdr:row>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13" name="Group Box 71">
              <controlPr defaultSize="0" autoFill="0" autoPict="0">
                <anchor moveWithCells="1">
                  <from>
                    <xdr:col>1</xdr:col>
                    <xdr:colOff>1562100</xdr:colOff>
                    <xdr:row>23</xdr:row>
                    <xdr:rowOff>142875</xdr:rowOff>
                  </from>
                  <to>
                    <xdr:col>4</xdr:col>
                    <xdr:colOff>771525</xdr:colOff>
                    <xdr:row>25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14" name="Check Box 77">
              <controlPr defaultSize="0" autoFill="0" autoLine="0" autoPict="0">
                <anchor moveWithCells="1">
                  <from>
                    <xdr:col>1</xdr:col>
                    <xdr:colOff>85725</xdr:colOff>
                    <xdr:row>45</xdr:row>
                    <xdr:rowOff>171450</xdr:rowOff>
                  </from>
                  <to>
                    <xdr:col>1</xdr:col>
                    <xdr:colOff>400050</xdr:colOff>
                    <xdr:row>47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15" name="Group Box 88">
              <controlPr defaultSize="0" autoFill="0" autoPict="0">
                <anchor moveWithCells="1">
                  <from>
                    <xdr:col>2</xdr:col>
                    <xdr:colOff>9525</xdr:colOff>
                    <xdr:row>23</xdr:row>
                    <xdr:rowOff>9525</xdr:rowOff>
                  </from>
                  <to>
                    <xdr:col>4</xdr:col>
                    <xdr:colOff>1543050</xdr:colOff>
                    <xdr:row>24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16" name="Option Button 89">
              <controlPr defaultSize="0" autoFill="0" autoLine="0" autoPict="0">
                <anchor moveWithCells="1">
                  <from>
                    <xdr:col>2</xdr:col>
                    <xdr:colOff>57150</xdr:colOff>
                    <xdr:row>23</xdr:row>
                    <xdr:rowOff>66675</xdr:rowOff>
                  </from>
                  <to>
                    <xdr:col>3</xdr:col>
                    <xdr:colOff>57150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17" name="Option Button 90">
              <controlPr defaultSize="0" autoFill="0" autoLine="0" autoPict="0">
                <anchor moveWithCells="1">
                  <from>
                    <xdr:col>3</xdr:col>
                    <xdr:colOff>47625</xdr:colOff>
                    <xdr:row>23</xdr:row>
                    <xdr:rowOff>66675</xdr:rowOff>
                  </from>
                  <to>
                    <xdr:col>3</xdr:col>
                    <xdr:colOff>685800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18" name="Option Button 91">
              <controlPr defaultSize="0" autoFill="0" autoLine="0" autoPict="0">
                <anchor moveWithCells="1">
                  <from>
                    <xdr:col>3</xdr:col>
                    <xdr:colOff>676275</xdr:colOff>
                    <xdr:row>23</xdr:row>
                    <xdr:rowOff>66675</xdr:rowOff>
                  </from>
                  <to>
                    <xdr:col>4</xdr:col>
                    <xdr:colOff>552450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19" name="Option Button 93">
              <controlPr defaultSize="0" autoFill="0" autoLine="0" autoPict="0">
                <anchor moveWithCells="1">
                  <from>
                    <xdr:col>4</xdr:col>
                    <xdr:colOff>542925</xdr:colOff>
                    <xdr:row>23</xdr:row>
                    <xdr:rowOff>76200</xdr:rowOff>
                  </from>
                  <to>
                    <xdr:col>4</xdr:col>
                    <xdr:colOff>1295400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20" name="Group Box 95">
              <controlPr defaultSize="0" autoFill="0" autoPict="0">
                <anchor moveWithCells="1">
                  <from>
                    <xdr:col>2</xdr:col>
                    <xdr:colOff>38100</xdr:colOff>
                    <xdr:row>24</xdr:row>
                    <xdr:rowOff>19050</xdr:rowOff>
                  </from>
                  <to>
                    <xdr:col>4</xdr:col>
                    <xdr:colOff>1457325</xdr:colOff>
                    <xdr:row>25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21" name="Option Button 97">
              <controlPr defaultSize="0" autoFill="0" autoLine="0" autoPict="0">
                <anchor moveWithCells="1">
                  <from>
                    <xdr:col>2</xdr:col>
                    <xdr:colOff>57150</xdr:colOff>
                    <xdr:row>24</xdr:row>
                    <xdr:rowOff>38100</xdr:rowOff>
                  </from>
                  <to>
                    <xdr:col>3</xdr:col>
                    <xdr:colOff>38100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22" name="Option Button 98">
              <controlPr defaultSize="0" autoFill="0" autoLine="0" autoPict="0">
                <anchor moveWithCells="1">
                  <from>
                    <xdr:col>3</xdr:col>
                    <xdr:colOff>47625</xdr:colOff>
                    <xdr:row>24</xdr:row>
                    <xdr:rowOff>38100</xdr:rowOff>
                  </from>
                  <to>
                    <xdr:col>4</xdr:col>
                    <xdr:colOff>523875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23" name="Check Box 99">
              <controlPr defaultSize="0" autoFill="0" autoLine="0" autoPict="0">
                <anchor moveWithCells="1">
                  <from>
                    <xdr:col>0</xdr:col>
                    <xdr:colOff>171450</xdr:colOff>
                    <xdr:row>46</xdr:row>
                    <xdr:rowOff>9525</xdr:rowOff>
                  </from>
                  <to>
                    <xdr:col>1</xdr:col>
                    <xdr:colOff>266700</xdr:colOff>
                    <xdr:row>47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AE32C03D-1169-451F-A632-587A89EA228A}">
            <xm:f>'RADIO BUTTON CHOICES'!$A$6=1</xm:f>
            <x14:dxf>
              <fill>
                <patternFill>
                  <bgColor theme="0" tint="-0.24994659260841701"/>
                </patternFill>
              </fill>
            </x14:dxf>
          </x14:cfRule>
          <xm:sqref>G22:G23</xm:sqref>
        </x14:conditionalFormatting>
        <x14:conditionalFormatting xmlns:xm="http://schemas.microsoft.com/office/excel/2006/main">
          <x14:cfRule type="expression" priority="2" id="{6E44D7CF-D296-4CD7-997B-6530B4510BC3}">
            <xm:f>'RADIO BUTTON CHOICES'!$A$6&gt;1</xm:f>
            <x14:dxf>
              <fill>
                <patternFill>
                  <bgColor theme="0" tint="-0.24994659260841701"/>
                </patternFill>
              </fill>
            </x14:dxf>
          </x14:cfRule>
          <xm:sqref>C22 C24:C26</xm:sqref>
        </x14:conditionalFormatting>
        <x14:conditionalFormatting xmlns:xm="http://schemas.microsoft.com/office/excel/2006/main">
          <x14:cfRule type="expression" priority="1" id="{50A40A2F-4D64-4B43-853F-938367BABA33}">
            <xm:f>'RADIO BUTTON CHOICES'!$A$6=4</xm:f>
            <x14:dxf>
              <fill>
                <patternFill>
                  <bgColor theme="0" tint="-0.24994659260841701"/>
                </patternFill>
              </fill>
            </x14:dxf>
          </x14:cfRule>
          <xm:sqref>C27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custom" allowBlank="1" showInputMessage="1" showErrorMessage="1">
          <x14:formula1>
            <xm:f>'RADIO BUTTON CHOICES'!$A$21="TRUE"</xm:f>
          </x14:formula1>
          <xm:sqref>A47:H47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T68"/>
  <sheetViews>
    <sheetView workbookViewId="0">
      <selection activeCell="E13" sqref="E13"/>
    </sheetView>
  </sheetViews>
  <sheetFormatPr defaultRowHeight="15" x14ac:dyDescent="0.25"/>
  <cols>
    <col min="1" max="1" width="18.5703125" bestFit="1" customWidth="1"/>
    <col min="2" max="2" width="7.7109375" bestFit="1" customWidth="1"/>
    <col min="3" max="3" width="4.7109375" bestFit="1" customWidth="1"/>
    <col min="4" max="4" width="6" bestFit="1" customWidth="1"/>
    <col min="5" max="5" width="8.85546875" bestFit="1" customWidth="1"/>
    <col min="6" max="6" width="15.28515625" bestFit="1" customWidth="1"/>
    <col min="7" max="9" width="9.85546875" bestFit="1" customWidth="1"/>
    <col min="10" max="10" width="4.7109375" bestFit="1" customWidth="1"/>
    <col min="11" max="11" width="8.85546875" bestFit="1" customWidth="1"/>
    <col min="12" max="12" width="14.140625" style="85" customWidth="1"/>
    <col min="13" max="13" width="19" style="85" bestFit="1" customWidth="1"/>
    <col min="14" max="14" width="16" style="85" bestFit="1" customWidth="1"/>
    <col min="15" max="15" width="21" bestFit="1" customWidth="1"/>
    <col min="16" max="16" width="18.5703125" bestFit="1" customWidth="1"/>
    <col min="17" max="17" width="7.7109375" bestFit="1" customWidth="1"/>
    <col min="18" max="18" width="4.5703125" bestFit="1" customWidth="1"/>
    <col min="19" max="19" width="4.7109375" bestFit="1" customWidth="1"/>
    <col min="20" max="20" width="6.5703125" bestFit="1" customWidth="1"/>
    <col min="21" max="21" width="8.85546875" bestFit="1" customWidth="1"/>
  </cols>
  <sheetData>
    <row r="1" spans="1:20" x14ac:dyDescent="0.25">
      <c r="A1" s="175" t="s">
        <v>395</v>
      </c>
      <c r="B1" s="175"/>
      <c r="C1" s="175"/>
      <c r="D1" s="175"/>
      <c r="F1" s="175" t="s">
        <v>407</v>
      </c>
      <c r="G1" s="175"/>
      <c r="H1" s="175"/>
      <c r="L1" s="83" t="s">
        <v>409</v>
      </c>
      <c r="M1" s="83" t="s">
        <v>413</v>
      </c>
      <c r="N1" s="66" t="s">
        <v>391</v>
      </c>
      <c r="O1" s="66" t="s">
        <v>414</v>
      </c>
      <c r="P1" s="66" t="s">
        <v>398</v>
      </c>
      <c r="Q1" s="66" t="s">
        <v>392</v>
      </c>
      <c r="R1" s="66" t="s">
        <v>393</v>
      </c>
      <c r="S1" s="66" t="s">
        <v>394</v>
      </c>
      <c r="T1" s="66" t="s">
        <v>408</v>
      </c>
    </row>
    <row r="2" spans="1:20" x14ac:dyDescent="0.25">
      <c r="A2" s="66" t="s">
        <v>391</v>
      </c>
      <c r="B2" s="66" t="s">
        <v>392</v>
      </c>
      <c r="C2" s="66" t="s">
        <v>393</v>
      </c>
      <c r="D2" s="66" t="s">
        <v>394</v>
      </c>
      <c r="F2" s="66" t="s">
        <v>396</v>
      </c>
      <c r="G2" s="66" t="s">
        <v>393</v>
      </c>
      <c r="H2" s="69" t="s">
        <v>394</v>
      </c>
      <c r="L2" s="83">
        <v>4</v>
      </c>
      <c r="M2" s="84" t="s">
        <v>411</v>
      </c>
      <c r="N2" s="84"/>
      <c r="O2" s="73" t="s">
        <v>19</v>
      </c>
      <c r="P2" s="74">
        <v>1</v>
      </c>
      <c r="Q2" s="75">
        <v>0.12</v>
      </c>
      <c r="R2" s="76">
        <v>1</v>
      </c>
      <c r="S2" s="76">
        <v>36</v>
      </c>
      <c r="T2" s="76">
        <v>1</v>
      </c>
    </row>
    <row r="3" spans="1:20" x14ac:dyDescent="0.25">
      <c r="A3" s="67" t="s">
        <v>19</v>
      </c>
      <c r="B3" s="68">
        <v>0.12</v>
      </c>
      <c r="C3" s="69">
        <v>1</v>
      </c>
      <c r="D3" s="1">
        <v>21.67</v>
      </c>
      <c r="F3" s="70">
        <v>0.05</v>
      </c>
      <c r="G3" s="69">
        <v>1</v>
      </c>
      <c r="H3" s="69">
        <v>8.66</v>
      </c>
      <c r="L3" s="83">
        <v>4</v>
      </c>
      <c r="M3" s="84" t="s">
        <v>411</v>
      </c>
      <c r="N3" s="84"/>
      <c r="O3" s="73" t="s">
        <v>19</v>
      </c>
      <c r="P3" s="74">
        <v>1</v>
      </c>
      <c r="Q3" s="75">
        <v>0.12</v>
      </c>
      <c r="R3" s="76">
        <v>1</v>
      </c>
      <c r="S3" s="76">
        <v>18</v>
      </c>
      <c r="T3" s="76">
        <v>2</v>
      </c>
    </row>
    <row r="4" spans="1:20" x14ac:dyDescent="0.25">
      <c r="A4" s="67" t="s">
        <v>20</v>
      </c>
      <c r="B4" s="68">
        <v>0.25</v>
      </c>
      <c r="C4" s="69">
        <v>2</v>
      </c>
      <c r="D4" s="1">
        <v>43.33</v>
      </c>
      <c r="F4" s="70">
        <v>0.1</v>
      </c>
      <c r="G4" s="69">
        <v>1</v>
      </c>
      <c r="H4" s="69">
        <v>17.329999999999998</v>
      </c>
      <c r="L4" s="83">
        <v>4</v>
      </c>
      <c r="M4" s="84" t="s">
        <v>411</v>
      </c>
      <c r="N4" s="84"/>
      <c r="O4" s="73" t="s">
        <v>19</v>
      </c>
      <c r="P4" s="74">
        <v>1</v>
      </c>
      <c r="Q4" s="75">
        <v>0.12</v>
      </c>
      <c r="R4" s="76">
        <v>1</v>
      </c>
      <c r="S4" s="76">
        <v>12</v>
      </c>
      <c r="T4" s="76">
        <v>3</v>
      </c>
    </row>
    <row r="5" spans="1:20" x14ac:dyDescent="0.25">
      <c r="A5" s="67" t="s">
        <v>390</v>
      </c>
      <c r="B5" s="68">
        <v>0.37</v>
      </c>
      <c r="C5" s="69">
        <v>3</v>
      </c>
      <c r="D5" s="1">
        <v>64.13</v>
      </c>
      <c r="F5" s="70">
        <v>0.15</v>
      </c>
      <c r="G5" s="69">
        <v>1.3</v>
      </c>
      <c r="H5" s="69">
        <v>26</v>
      </c>
      <c r="L5" s="83">
        <v>4</v>
      </c>
      <c r="M5" s="84" t="s">
        <v>411</v>
      </c>
      <c r="N5" s="84"/>
      <c r="O5" s="73" t="s">
        <v>19</v>
      </c>
      <c r="P5" s="74">
        <v>1</v>
      </c>
      <c r="Q5" s="75">
        <v>0.12</v>
      </c>
      <c r="R5" s="76">
        <v>1</v>
      </c>
      <c r="S5" s="76">
        <v>9</v>
      </c>
      <c r="T5" s="76">
        <v>4</v>
      </c>
    </row>
    <row r="6" spans="1:20" x14ac:dyDescent="0.25">
      <c r="A6" s="67" t="s">
        <v>21</v>
      </c>
      <c r="B6" s="68">
        <v>0.5</v>
      </c>
      <c r="C6" s="69">
        <v>4</v>
      </c>
      <c r="D6" s="1">
        <v>86.67</v>
      </c>
      <c r="F6" s="70">
        <v>0.2</v>
      </c>
      <c r="G6" s="69">
        <v>1.6</v>
      </c>
      <c r="H6" s="69">
        <v>34.67</v>
      </c>
      <c r="L6" s="83">
        <v>4</v>
      </c>
      <c r="M6" s="84" t="s">
        <v>411</v>
      </c>
      <c r="N6" s="84"/>
      <c r="O6" s="73" t="s">
        <v>19</v>
      </c>
      <c r="P6" s="74">
        <v>1</v>
      </c>
      <c r="Q6" s="75">
        <v>0.12</v>
      </c>
      <c r="R6" s="76">
        <v>1</v>
      </c>
      <c r="S6" s="76">
        <v>9</v>
      </c>
      <c r="T6" s="76">
        <v>9</v>
      </c>
    </row>
    <row r="7" spans="1:20" x14ac:dyDescent="0.25">
      <c r="F7" s="70">
        <v>0.25</v>
      </c>
      <c r="G7" s="69">
        <v>2</v>
      </c>
      <c r="H7" s="69">
        <v>43.33</v>
      </c>
      <c r="L7" s="83">
        <v>4</v>
      </c>
      <c r="M7" s="84" t="s">
        <v>411</v>
      </c>
      <c r="N7" s="84"/>
      <c r="O7" s="73" t="s">
        <v>19</v>
      </c>
      <c r="P7" s="74">
        <v>2</v>
      </c>
      <c r="Q7" s="75">
        <v>0.12</v>
      </c>
      <c r="R7" s="76">
        <v>1</v>
      </c>
      <c r="S7" s="76">
        <v>72</v>
      </c>
      <c r="T7" s="76">
        <v>1</v>
      </c>
    </row>
    <row r="8" spans="1:20" x14ac:dyDescent="0.25">
      <c r="F8" s="70">
        <v>0.3</v>
      </c>
      <c r="G8" s="69">
        <v>2.4</v>
      </c>
      <c r="H8" s="69">
        <v>52</v>
      </c>
      <c r="L8" s="83">
        <v>4</v>
      </c>
      <c r="M8" s="84" t="s">
        <v>411</v>
      </c>
      <c r="N8" s="84"/>
      <c r="O8" s="73" t="s">
        <v>19</v>
      </c>
      <c r="P8" s="74">
        <v>2</v>
      </c>
      <c r="Q8" s="75">
        <v>0.12</v>
      </c>
      <c r="R8" s="76">
        <v>1</v>
      </c>
      <c r="S8" s="76">
        <v>36</v>
      </c>
      <c r="T8" s="76">
        <v>2</v>
      </c>
    </row>
    <row r="9" spans="1:20" x14ac:dyDescent="0.25">
      <c r="F9" s="70">
        <v>0.35</v>
      </c>
      <c r="G9" s="69">
        <v>2.8</v>
      </c>
      <c r="H9" s="69">
        <v>60.67</v>
      </c>
      <c r="L9" s="83">
        <v>4</v>
      </c>
      <c r="M9" s="84" t="s">
        <v>411</v>
      </c>
      <c r="N9" s="84"/>
      <c r="O9" s="73" t="s">
        <v>19</v>
      </c>
      <c r="P9" s="74">
        <v>2</v>
      </c>
      <c r="Q9" s="75">
        <v>0.12</v>
      </c>
      <c r="R9" s="76">
        <v>1</v>
      </c>
      <c r="S9" s="76">
        <v>24</v>
      </c>
      <c r="T9" s="76">
        <v>3</v>
      </c>
    </row>
    <row r="10" spans="1:20" x14ac:dyDescent="0.25">
      <c r="F10" s="70">
        <v>0.4</v>
      </c>
      <c r="G10" s="69">
        <v>3.2</v>
      </c>
      <c r="H10" s="69">
        <v>69.33</v>
      </c>
      <c r="L10" s="83">
        <v>4</v>
      </c>
      <c r="M10" s="84" t="s">
        <v>411</v>
      </c>
      <c r="N10" s="84"/>
      <c r="O10" s="73" t="s">
        <v>19</v>
      </c>
      <c r="P10" s="74">
        <v>2</v>
      </c>
      <c r="Q10" s="75">
        <v>0.12</v>
      </c>
      <c r="R10" s="76">
        <v>1</v>
      </c>
      <c r="S10" s="76">
        <v>18</v>
      </c>
      <c r="T10" s="76">
        <v>4</v>
      </c>
    </row>
    <row r="11" spans="1:20" x14ac:dyDescent="0.25">
      <c r="F11" s="70">
        <v>0.45</v>
      </c>
      <c r="G11" s="69">
        <v>3.6</v>
      </c>
      <c r="H11" s="69">
        <v>78</v>
      </c>
      <c r="L11" s="83">
        <v>4</v>
      </c>
      <c r="M11" s="84" t="s">
        <v>411</v>
      </c>
      <c r="N11" s="84"/>
      <c r="O11" s="73" t="s">
        <v>19</v>
      </c>
      <c r="P11" s="74">
        <v>2</v>
      </c>
      <c r="Q11" s="75">
        <v>0.12</v>
      </c>
      <c r="R11" s="76">
        <v>1</v>
      </c>
      <c r="S11" s="76">
        <v>18</v>
      </c>
      <c r="T11" s="76">
        <v>9</v>
      </c>
    </row>
    <row r="12" spans="1:20" x14ac:dyDescent="0.25">
      <c r="F12" s="70">
        <v>0.5</v>
      </c>
      <c r="G12" s="69">
        <v>4</v>
      </c>
      <c r="H12" s="69">
        <v>86.67</v>
      </c>
      <c r="L12" s="83">
        <v>4</v>
      </c>
      <c r="M12" s="84" t="s">
        <v>411</v>
      </c>
      <c r="N12" s="84"/>
      <c r="O12" s="73" t="s">
        <v>20</v>
      </c>
      <c r="P12" s="74">
        <v>3</v>
      </c>
      <c r="Q12" s="75">
        <v>0.25</v>
      </c>
      <c r="R12" s="76">
        <v>2</v>
      </c>
      <c r="S12" s="76">
        <v>108</v>
      </c>
      <c r="T12" s="76">
        <v>1</v>
      </c>
    </row>
    <row r="13" spans="1:20" x14ac:dyDescent="0.25">
      <c r="F13" s="70">
        <v>0.55000000000000004</v>
      </c>
      <c r="G13" s="69">
        <v>4.4000000000000004</v>
      </c>
      <c r="H13" s="69">
        <v>95.33</v>
      </c>
      <c r="L13" s="83">
        <v>4</v>
      </c>
      <c r="M13" s="84" t="s">
        <v>411</v>
      </c>
      <c r="N13" s="84"/>
      <c r="O13" s="73" t="s">
        <v>20</v>
      </c>
      <c r="P13" s="74">
        <v>3</v>
      </c>
      <c r="Q13" s="75">
        <v>0.25</v>
      </c>
      <c r="R13" s="76">
        <v>2</v>
      </c>
      <c r="S13" s="76">
        <v>54</v>
      </c>
      <c r="T13" s="76">
        <v>2</v>
      </c>
    </row>
    <row r="14" spans="1:20" x14ac:dyDescent="0.25">
      <c r="F14" s="70">
        <v>0.6</v>
      </c>
      <c r="G14" s="69">
        <v>4.8</v>
      </c>
      <c r="H14" s="69">
        <v>104</v>
      </c>
      <c r="L14" s="83">
        <v>4</v>
      </c>
      <c r="M14" s="84" t="s">
        <v>411</v>
      </c>
      <c r="N14" s="84"/>
      <c r="O14" s="73" t="s">
        <v>20</v>
      </c>
      <c r="P14" s="74">
        <v>3</v>
      </c>
      <c r="Q14" s="75">
        <v>0.25</v>
      </c>
      <c r="R14" s="76">
        <v>2</v>
      </c>
      <c r="S14" s="76">
        <v>36</v>
      </c>
      <c r="T14" s="76">
        <v>3</v>
      </c>
    </row>
    <row r="15" spans="1:20" x14ac:dyDescent="0.25">
      <c r="F15" s="70">
        <v>0.65</v>
      </c>
      <c r="G15" s="69">
        <v>5.2</v>
      </c>
      <c r="H15" s="69">
        <v>112.66</v>
      </c>
      <c r="L15" s="83">
        <v>4</v>
      </c>
      <c r="M15" s="84" t="s">
        <v>411</v>
      </c>
      <c r="N15" s="84"/>
      <c r="O15" s="73" t="s">
        <v>20</v>
      </c>
      <c r="P15" s="74">
        <v>3</v>
      </c>
      <c r="Q15" s="75">
        <v>0.25</v>
      </c>
      <c r="R15" s="76">
        <v>2</v>
      </c>
      <c r="S15" s="76">
        <v>27</v>
      </c>
      <c r="T15" s="76">
        <v>4</v>
      </c>
    </row>
    <row r="16" spans="1:20" x14ac:dyDescent="0.25">
      <c r="F16" s="70">
        <v>0.7</v>
      </c>
      <c r="G16" s="69">
        <v>5.6</v>
      </c>
      <c r="H16" s="69">
        <v>121.33</v>
      </c>
      <c r="L16" s="83">
        <v>4</v>
      </c>
      <c r="M16" s="84" t="s">
        <v>411</v>
      </c>
      <c r="N16" s="84"/>
      <c r="O16" s="73" t="s">
        <v>20</v>
      </c>
      <c r="P16" s="74">
        <v>3</v>
      </c>
      <c r="Q16" s="75">
        <v>0.25</v>
      </c>
      <c r="R16" s="76">
        <v>2</v>
      </c>
      <c r="S16" s="76">
        <v>27</v>
      </c>
      <c r="T16" s="76">
        <v>9</v>
      </c>
    </row>
    <row r="17" spans="1:20" x14ac:dyDescent="0.25">
      <c r="F17" s="70">
        <v>0.75</v>
      </c>
      <c r="G17" s="69">
        <v>6</v>
      </c>
      <c r="H17" s="69">
        <v>130</v>
      </c>
      <c r="L17" s="83">
        <v>4</v>
      </c>
      <c r="M17" s="84" t="s">
        <v>411</v>
      </c>
      <c r="N17" s="84"/>
      <c r="O17" s="73" t="s">
        <v>20</v>
      </c>
      <c r="P17" s="74">
        <v>4</v>
      </c>
      <c r="Q17" s="75">
        <v>0.25</v>
      </c>
      <c r="R17" s="76">
        <v>2</v>
      </c>
      <c r="S17" s="76">
        <v>144</v>
      </c>
      <c r="T17" s="76">
        <v>1</v>
      </c>
    </row>
    <row r="18" spans="1:20" x14ac:dyDescent="0.25">
      <c r="F18" s="70">
        <v>0.8</v>
      </c>
      <c r="G18" s="69">
        <v>6.4</v>
      </c>
      <c r="H18" s="69">
        <v>138.66</v>
      </c>
      <c r="L18" s="83">
        <v>4</v>
      </c>
      <c r="M18" s="84" t="s">
        <v>411</v>
      </c>
      <c r="N18" s="84"/>
      <c r="O18" s="73" t="s">
        <v>20</v>
      </c>
      <c r="P18" s="74">
        <v>4</v>
      </c>
      <c r="Q18" s="75">
        <v>0.25</v>
      </c>
      <c r="R18" s="76">
        <v>2</v>
      </c>
      <c r="S18" s="76">
        <v>72</v>
      </c>
      <c r="T18" s="76">
        <v>2</v>
      </c>
    </row>
    <row r="19" spans="1:20" x14ac:dyDescent="0.25">
      <c r="F19" s="70">
        <v>0.9</v>
      </c>
      <c r="G19" s="69">
        <v>7.2</v>
      </c>
      <c r="H19" s="69">
        <v>156</v>
      </c>
      <c r="L19" s="83">
        <v>4</v>
      </c>
      <c r="M19" s="84" t="s">
        <v>411</v>
      </c>
      <c r="N19" s="84"/>
      <c r="O19" s="73" t="s">
        <v>20</v>
      </c>
      <c r="P19" s="74">
        <v>4</v>
      </c>
      <c r="Q19" s="75">
        <v>0.25</v>
      </c>
      <c r="R19" s="76">
        <v>2</v>
      </c>
      <c r="S19" s="76">
        <v>48</v>
      </c>
      <c r="T19" s="76">
        <v>3</v>
      </c>
    </row>
    <row r="20" spans="1:20" x14ac:dyDescent="0.25">
      <c r="F20" s="70">
        <v>1</v>
      </c>
      <c r="G20" s="69">
        <v>8</v>
      </c>
      <c r="H20" s="69">
        <v>173.33</v>
      </c>
      <c r="L20" s="83">
        <v>4</v>
      </c>
      <c r="M20" s="84" t="s">
        <v>411</v>
      </c>
      <c r="N20" s="84"/>
      <c r="O20" s="73" t="s">
        <v>20</v>
      </c>
      <c r="P20" s="74">
        <v>4</v>
      </c>
      <c r="Q20" s="75">
        <v>0.25</v>
      </c>
      <c r="R20" s="76">
        <v>2</v>
      </c>
      <c r="S20" s="76">
        <v>36</v>
      </c>
      <c r="T20" s="76">
        <v>4</v>
      </c>
    </row>
    <row r="21" spans="1:20" x14ac:dyDescent="0.25">
      <c r="L21" s="83">
        <v>4</v>
      </c>
      <c r="M21" s="84" t="s">
        <v>411</v>
      </c>
      <c r="N21" s="84"/>
      <c r="O21" s="73" t="s">
        <v>20</v>
      </c>
      <c r="P21" s="74">
        <v>4</v>
      </c>
      <c r="Q21" s="75">
        <v>0.25</v>
      </c>
      <c r="R21" s="76">
        <v>2</v>
      </c>
      <c r="S21" s="76">
        <v>36</v>
      </c>
      <c r="T21" s="76">
        <v>9</v>
      </c>
    </row>
    <row r="22" spans="1:20" x14ac:dyDescent="0.25">
      <c r="A22" s="175" t="s">
        <v>397</v>
      </c>
      <c r="B22" s="175"/>
      <c r="C22" s="175"/>
      <c r="D22" s="175"/>
      <c r="E22" s="175"/>
      <c r="F22" s="175"/>
      <c r="G22" s="175"/>
      <c r="H22" s="175"/>
      <c r="I22" s="175"/>
      <c r="L22" s="83">
        <v>4</v>
      </c>
      <c r="M22" s="84" t="s">
        <v>411</v>
      </c>
      <c r="N22" s="84"/>
      <c r="O22" s="73" t="s">
        <v>390</v>
      </c>
      <c r="P22" s="74">
        <v>5</v>
      </c>
      <c r="Q22" s="75">
        <v>0.37</v>
      </c>
      <c r="R22" s="76">
        <v>3</v>
      </c>
      <c r="S22" s="76">
        <v>180</v>
      </c>
      <c r="T22" s="76">
        <v>1</v>
      </c>
    </row>
    <row r="23" spans="1:20" x14ac:dyDescent="0.25">
      <c r="A23" s="66"/>
      <c r="B23" s="66"/>
      <c r="C23" s="66"/>
      <c r="D23" s="66"/>
      <c r="E23" s="176" t="s">
        <v>405</v>
      </c>
      <c r="F23" s="176"/>
      <c r="G23" s="176"/>
      <c r="H23" s="176"/>
      <c r="I23" s="72" t="s">
        <v>406</v>
      </c>
      <c r="L23" s="83">
        <v>4</v>
      </c>
      <c r="M23" s="84" t="s">
        <v>411</v>
      </c>
      <c r="N23" s="84"/>
      <c r="O23" s="73" t="s">
        <v>390</v>
      </c>
      <c r="P23" s="74">
        <v>5</v>
      </c>
      <c r="Q23" s="75">
        <v>0.37</v>
      </c>
      <c r="R23" s="76">
        <v>3</v>
      </c>
      <c r="S23" s="76">
        <v>90</v>
      </c>
      <c r="T23" s="76">
        <v>2</v>
      </c>
    </row>
    <row r="24" spans="1:20" x14ac:dyDescent="0.25">
      <c r="A24" s="66" t="s">
        <v>391</v>
      </c>
      <c r="B24" s="66" t="s">
        <v>398</v>
      </c>
      <c r="C24" s="66" t="s">
        <v>392</v>
      </c>
      <c r="D24" s="66" t="s">
        <v>393</v>
      </c>
      <c r="E24" s="71" t="s">
        <v>400</v>
      </c>
      <c r="F24" s="71" t="s">
        <v>401</v>
      </c>
      <c r="G24" s="71" t="s">
        <v>402</v>
      </c>
      <c r="H24" s="71" t="s">
        <v>403</v>
      </c>
      <c r="I24" s="71" t="s">
        <v>404</v>
      </c>
      <c r="L24" s="83">
        <v>4</v>
      </c>
      <c r="M24" s="84" t="s">
        <v>411</v>
      </c>
      <c r="N24" s="84"/>
      <c r="O24" s="73" t="s">
        <v>390</v>
      </c>
      <c r="P24" s="74">
        <v>5</v>
      </c>
      <c r="Q24" s="75">
        <v>0.37</v>
      </c>
      <c r="R24" s="76">
        <v>3</v>
      </c>
      <c r="S24" s="76">
        <v>60</v>
      </c>
      <c r="T24" s="76">
        <v>3</v>
      </c>
    </row>
    <row r="25" spans="1:20" x14ac:dyDescent="0.25">
      <c r="A25" s="73" t="s">
        <v>19</v>
      </c>
      <c r="B25" s="74">
        <v>1</v>
      </c>
      <c r="C25" s="75">
        <v>0.12</v>
      </c>
      <c r="D25" s="76">
        <v>1</v>
      </c>
      <c r="E25" s="77">
        <v>36</v>
      </c>
      <c r="F25" s="77">
        <v>18</v>
      </c>
      <c r="G25" s="77">
        <v>12</v>
      </c>
      <c r="H25" s="77">
        <v>9</v>
      </c>
      <c r="I25" s="78">
        <v>9</v>
      </c>
      <c r="L25" s="83">
        <v>4</v>
      </c>
      <c r="M25" s="84" t="s">
        <v>411</v>
      </c>
      <c r="N25" s="84"/>
      <c r="O25" s="73" t="s">
        <v>390</v>
      </c>
      <c r="P25" s="74">
        <v>5</v>
      </c>
      <c r="Q25" s="75">
        <v>0.37</v>
      </c>
      <c r="R25" s="76">
        <v>3</v>
      </c>
      <c r="S25" s="76">
        <v>45</v>
      </c>
      <c r="T25" s="76">
        <v>4</v>
      </c>
    </row>
    <row r="26" spans="1:20" x14ac:dyDescent="0.25">
      <c r="A26" s="73" t="s">
        <v>19</v>
      </c>
      <c r="B26" s="74">
        <v>2</v>
      </c>
      <c r="C26" s="75">
        <v>0.12</v>
      </c>
      <c r="D26" s="76">
        <v>1</v>
      </c>
      <c r="E26" s="77">
        <v>72</v>
      </c>
      <c r="F26" s="77">
        <v>36</v>
      </c>
      <c r="G26" s="77">
        <v>24</v>
      </c>
      <c r="H26" s="77">
        <v>18</v>
      </c>
      <c r="I26" s="78">
        <v>18</v>
      </c>
      <c r="L26" s="83">
        <v>4</v>
      </c>
      <c r="M26" s="84" t="s">
        <v>411</v>
      </c>
      <c r="N26" s="84"/>
      <c r="O26" s="73" t="s">
        <v>390</v>
      </c>
      <c r="P26" s="74">
        <v>5</v>
      </c>
      <c r="Q26" s="75">
        <v>0.37</v>
      </c>
      <c r="R26" s="76">
        <v>3</v>
      </c>
      <c r="S26" s="76">
        <v>45</v>
      </c>
      <c r="T26" s="76">
        <v>9</v>
      </c>
    </row>
    <row r="27" spans="1:20" x14ac:dyDescent="0.25">
      <c r="A27" s="73" t="s">
        <v>20</v>
      </c>
      <c r="B27" s="74">
        <v>3</v>
      </c>
      <c r="C27" s="75">
        <v>0.25</v>
      </c>
      <c r="D27" s="76">
        <v>2</v>
      </c>
      <c r="E27" s="77">
        <v>108</v>
      </c>
      <c r="F27" s="77">
        <v>54</v>
      </c>
      <c r="G27" s="77">
        <v>36</v>
      </c>
      <c r="H27" s="77">
        <v>27</v>
      </c>
      <c r="I27" s="78">
        <v>27</v>
      </c>
      <c r="L27" s="83">
        <v>4</v>
      </c>
      <c r="M27" s="84" t="s">
        <v>411</v>
      </c>
      <c r="N27" s="84"/>
      <c r="O27" s="73" t="s">
        <v>390</v>
      </c>
      <c r="P27" s="74">
        <v>6</v>
      </c>
      <c r="Q27" s="75">
        <v>0.37</v>
      </c>
      <c r="R27" s="76">
        <v>3</v>
      </c>
      <c r="S27" s="76" t="s">
        <v>399</v>
      </c>
      <c r="T27" s="76">
        <v>1</v>
      </c>
    </row>
    <row r="28" spans="1:20" x14ac:dyDescent="0.25">
      <c r="A28" s="73" t="s">
        <v>20</v>
      </c>
      <c r="B28" s="74">
        <v>4</v>
      </c>
      <c r="C28" s="75">
        <v>0.25</v>
      </c>
      <c r="D28" s="76">
        <v>2</v>
      </c>
      <c r="E28" s="77">
        <v>144</v>
      </c>
      <c r="F28" s="77">
        <v>72</v>
      </c>
      <c r="G28" s="77">
        <v>48</v>
      </c>
      <c r="H28" s="77">
        <v>36</v>
      </c>
      <c r="I28" s="78">
        <v>36</v>
      </c>
      <c r="L28" s="83">
        <v>4</v>
      </c>
      <c r="M28" s="84" t="s">
        <v>411</v>
      </c>
      <c r="N28" s="84"/>
      <c r="O28" s="73" t="s">
        <v>390</v>
      </c>
      <c r="P28" s="74">
        <v>6</v>
      </c>
      <c r="Q28" s="75">
        <v>0.37</v>
      </c>
      <c r="R28" s="76">
        <v>3</v>
      </c>
      <c r="S28" s="76">
        <v>108</v>
      </c>
      <c r="T28" s="76">
        <v>2</v>
      </c>
    </row>
    <row r="29" spans="1:20" x14ac:dyDescent="0.25">
      <c r="A29" s="73" t="s">
        <v>390</v>
      </c>
      <c r="B29" s="74">
        <v>5</v>
      </c>
      <c r="C29" s="75">
        <v>0.37</v>
      </c>
      <c r="D29" s="76">
        <v>3</v>
      </c>
      <c r="E29" s="77">
        <v>180</v>
      </c>
      <c r="F29" s="77">
        <v>90</v>
      </c>
      <c r="G29" s="77">
        <v>60</v>
      </c>
      <c r="H29" s="77">
        <v>45</v>
      </c>
      <c r="I29" s="78">
        <v>45</v>
      </c>
      <c r="L29" s="83">
        <v>4</v>
      </c>
      <c r="M29" s="84" t="s">
        <v>411</v>
      </c>
      <c r="N29" s="84"/>
      <c r="O29" s="73" t="s">
        <v>390</v>
      </c>
      <c r="P29" s="74">
        <v>6</v>
      </c>
      <c r="Q29" s="75">
        <v>0.37</v>
      </c>
      <c r="R29" s="76">
        <v>3</v>
      </c>
      <c r="S29" s="76">
        <v>72</v>
      </c>
      <c r="T29" s="76">
        <v>3</v>
      </c>
    </row>
    <row r="30" spans="1:20" x14ac:dyDescent="0.25">
      <c r="A30" s="73" t="s">
        <v>390</v>
      </c>
      <c r="B30" s="74">
        <v>6</v>
      </c>
      <c r="C30" s="75">
        <v>0.37</v>
      </c>
      <c r="D30" s="76">
        <v>3</v>
      </c>
      <c r="E30" s="77" t="s">
        <v>399</v>
      </c>
      <c r="F30" s="77">
        <v>108</v>
      </c>
      <c r="G30" s="77">
        <v>72</v>
      </c>
      <c r="H30" s="77">
        <v>54</v>
      </c>
      <c r="I30" s="78">
        <v>54</v>
      </c>
      <c r="L30" s="83">
        <v>4</v>
      </c>
      <c r="M30" s="84" t="s">
        <v>411</v>
      </c>
      <c r="N30" s="84"/>
      <c r="O30" s="73" t="s">
        <v>390</v>
      </c>
      <c r="P30" s="74">
        <v>6</v>
      </c>
      <c r="Q30" s="75">
        <v>0.37</v>
      </c>
      <c r="R30" s="76">
        <v>3</v>
      </c>
      <c r="S30" s="76">
        <v>54</v>
      </c>
      <c r="T30" s="76">
        <v>4</v>
      </c>
    </row>
    <row r="31" spans="1:20" x14ac:dyDescent="0.25">
      <c r="A31" s="73" t="s">
        <v>390</v>
      </c>
      <c r="B31" s="74">
        <v>7</v>
      </c>
      <c r="C31" s="75">
        <v>0.37</v>
      </c>
      <c r="D31" s="76">
        <v>3</v>
      </c>
      <c r="E31" s="77" t="s">
        <v>399</v>
      </c>
      <c r="F31" s="77">
        <v>126</v>
      </c>
      <c r="G31" s="77">
        <v>84</v>
      </c>
      <c r="H31" s="77">
        <v>63</v>
      </c>
      <c r="I31" s="78">
        <v>63</v>
      </c>
      <c r="L31" s="83">
        <v>4</v>
      </c>
      <c r="M31" s="84" t="s">
        <v>411</v>
      </c>
      <c r="N31" s="84"/>
      <c r="O31" s="73" t="s">
        <v>390</v>
      </c>
      <c r="P31" s="74">
        <v>6</v>
      </c>
      <c r="Q31" s="75">
        <v>0.37</v>
      </c>
      <c r="R31" s="76">
        <v>3</v>
      </c>
      <c r="S31" s="76">
        <v>54</v>
      </c>
      <c r="T31" s="76">
        <v>9</v>
      </c>
    </row>
    <row r="32" spans="1:20" x14ac:dyDescent="0.25">
      <c r="A32" s="73" t="s">
        <v>21</v>
      </c>
      <c r="B32" s="74">
        <v>8</v>
      </c>
      <c r="C32" s="75">
        <v>0.5</v>
      </c>
      <c r="D32" s="76">
        <v>4</v>
      </c>
      <c r="E32" s="77" t="s">
        <v>399</v>
      </c>
      <c r="F32" s="77">
        <v>144</v>
      </c>
      <c r="G32" s="77">
        <v>96</v>
      </c>
      <c r="H32" s="77">
        <v>72</v>
      </c>
      <c r="I32" s="78">
        <v>72</v>
      </c>
      <c r="L32" s="83">
        <v>4</v>
      </c>
      <c r="M32" s="84" t="s">
        <v>411</v>
      </c>
      <c r="N32" s="84"/>
      <c r="O32" s="73" t="s">
        <v>390</v>
      </c>
      <c r="P32" s="74">
        <v>7</v>
      </c>
      <c r="Q32" s="75">
        <v>0.37</v>
      </c>
      <c r="R32" s="76">
        <v>3</v>
      </c>
      <c r="S32" s="76" t="s">
        <v>399</v>
      </c>
      <c r="T32" s="76">
        <v>1</v>
      </c>
    </row>
    <row r="33" spans="1:20" x14ac:dyDescent="0.25">
      <c r="A33" s="79" t="s">
        <v>21</v>
      </c>
      <c r="B33" s="80">
        <v>9</v>
      </c>
      <c r="C33" s="75">
        <v>0.5</v>
      </c>
      <c r="D33" s="76">
        <v>4</v>
      </c>
      <c r="E33" s="77" t="s">
        <v>399</v>
      </c>
      <c r="F33" s="77">
        <v>162</v>
      </c>
      <c r="G33" s="77">
        <v>108</v>
      </c>
      <c r="H33" s="77">
        <v>81</v>
      </c>
      <c r="I33" s="78">
        <v>81</v>
      </c>
      <c r="L33" s="83">
        <v>4</v>
      </c>
      <c r="M33" s="84" t="s">
        <v>411</v>
      </c>
      <c r="N33" s="84"/>
      <c r="O33" s="73" t="s">
        <v>390</v>
      </c>
      <c r="P33" s="74">
        <v>7</v>
      </c>
      <c r="Q33" s="75">
        <v>0.37</v>
      </c>
      <c r="R33" s="76">
        <v>3</v>
      </c>
      <c r="S33" s="76">
        <v>126</v>
      </c>
      <c r="T33" s="76">
        <v>2</v>
      </c>
    </row>
    <row r="34" spans="1:20" x14ac:dyDescent="0.25">
      <c r="L34" s="83">
        <v>4</v>
      </c>
      <c r="M34" s="84" t="s">
        <v>411</v>
      </c>
      <c r="N34" s="84"/>
      <c r="O34" s="73" t="s">
        <v>390</v>
      </c>
      <c r="P34" s="74">
        <v>7</v>
      </c>
      <c r="Q34" s="75">
        <v>0.37</v>
      </c>
      <c r="R34" s="76">
        <v>3</v>
      </c>
      <c r="S34" s="76">
        <v>84</v>
      </c>
      <c r="T34" s="76">
        <v>3</v>
      </c>
    </row>
    <row r="35" spans="1:20" x14ac:dyDescent="0.25">
      <c r="L35" s="83">
        <v>4</v>
      </c>
      <c r="M35" s="84" t="s">
        <v>411</v>
      </c>
      <c r="N35" s="84"/>
      <c r="O35" s="73" t="s">
        <v>390</v>
      </c>
      <c r="P35" s="74">
        <v>7</v>
      </c>
      <c r="Q35" s="75">
        <v>0.37</v>
      </c>
      <c r="R35" s="76">
        <v>3</v>
      </c>
      <c r="S35" s="76">
        <v>63</v>
      </c>
      <c r="T35" s="76">
        <v>4</v>
      </c>
    </row>
    <row r="36" spans="1:20" x14ac:dyDescent="0.25">
      <c r="L36" s="83">
        <v>4</v>
      </c>
      <c r="M36" s="84" t="s">
        <v>411</v>
      </c>
      <c r="N36" s="84"/>
      <c r="O36" s="73" t="s">
        <v>390</v>
      </c>
      <c r="P36" s="74">
        <v>7</v>
      </c>
      <c r="Q36" s="75">
        <v>0.37</v>
      </c>
      <c r="R36" s="76">
        <v>3</v>
      </c>
      <c r="S36" s="76">
        <v>63</v>
      </c>
      <c r="T36" s="76">
        <v>9</v>
      </c>
    </row>
    <row r="37" spans="1:20" x14ac:dyDescent="0.25">
      <c r="L37" s="83">
        <v>4</v>
      </c>
      <c r="M37" s="84" t="s">
        <v>411</v>
      </c>
      <c r="N37" s="84"/>
      <c r="O37" s="73" t="s">
        <v>21</v>
      </c>
      <c r="P37" s="74">
        <v>8</v>
      </c>
      <c r="Q37" s="75">
        <v>0.5</v>
      </c>
      <c r="R37" s="76">
        <v>4</v>
      </c>
      <c r="S37" s="76" t="s">
        <v>399</v>
      </c>
      <c r="T37" s="76">
        <v>1</v>
      </c>
    </row>
    <row r="38" spans="1:20" x14ac:dyDescent="0.25">
      <c r="L38" s="83">
        <v>4</v>
      </c>
      <c r="M38" s="84" t="s">
        <v>411</v>
      </c>
      <c r="N38" s="84"/>
      <c r="O38" s="73" t="s">
        <v>21</v>
      </c>
      <c r="P38" s="74">
        <v>8</v>
      </c>
      <c r="Q38" s="75">
        <v>0.5</v>
      </c>
      <c r="R38" s="76">
        <v>4</v>
      </c>
      <c r="S38" s="76">
        <v>144</v>
      </c>
      <c r="T38" s="76">
        <v>2</v>
      </c>
    </row>
    <row r="39" spans="1:20" x14ac:dyDescent="0.25">
      <c r="L39" s="83">
        <v>4</v>
      </c>
      <c r="M39" s="84" t="s">
        <v>411</v>
      </c>
      <c r="N39" s="84"/>
      <c r="O39" s="73" t="s">
        <v>21</v>
      </c>
      <c r="P39" s="74">
        <v>8</v>
      </c>
      <c r="Q39" s="75">
        <v>0.5</v>
      </c>
      <c r="R39" s="76">
        <v>4</v>
      </c>
      <c r="S39" s="76">
        <v>96</v>
      </c>
      <c r="T39" s="76">
        <v>3</v>
      </c>
    </row>
    <row r="40" spans="1:20" x14ac:dyDescent="0.25">
      <c r="L40" s="83">
        <v>4</v>
      </c>
      <c r="M40" s="84" t="s">
        <v>411</v>
      </c>
      <c r="N40" s="84"/>
      <c r="O40" s="73" t="s">
        <v>21</v>
      </c>
      <c r="P40" s="74">
        <v>8</v>
      </c>
      <c r="Q40" s="75">
        <v>0.5</v>
      </c>
      <c r="R40" s="76">
        <v>4</v>
      </c>
      <c r="S40" s="76">
        <v>72</v>
      </c>
      <c r="T40" s="76">
        <v>4</v>
      </c>
    </row>
    <row r="41" spans="1:20" x14ac:dyDescent="0.25">
      <c r="L41" s="83">
        <v>4</v>
      </c>
      <c r="M41" s="84" t="s">
        <v>411</v>
      </c>
      <c r="N41" s="84"/>
      <c r="O41" s="73" t="s">
        <v>21</v>
      </c>
      <c r="P41" s="74">
        <v>8</v>
      </c>
      <c r="Q41" s="75">
        <v>0.5</v>
      </c>
      <c r="R41" s="76">
        <v>4</v>
      </c>
      <c r="S41" s="76">
        <v>72</v>
      </c>
      <c r="T41" s="76">
        <v>9</v>
      </c>
    </row>
    <row r="42" spans="1:20" x14ac:dyDescent="0.25">
      <c r="L42" s="83">
        <v>4</v>
      </c>
      <c r="M42" s="84" t="s">
        <v>411</v>
      </c>
      <c r="N42" s="84"/>
      <c r="O42" s="79" t="s">
        <v>21</v>
      </c>
      <c r="P42" s="80">
        <v>9</v>
      </c>
      <c r="Q42" s="75">
        <v>0.5</v>
      </c>
      <c r="R42" s="76">
        <v>4</v>
      </c>
      <c r="S42" s="76" t="s">
        <v>399</v>
      </c>
      <c r="T42" s="76">
        <v>1</v>
      </c>
    </row>
    <row r="43" spans="1:20" x14ac:dyDescent="0.25">
      <c r="L43" s="83">
        <v>4</v>
      </c>
      <c r="M43" s="84" t="s">
        <v>411</v>
      </c>
      <c r="N43" s="84"/>
      <c r="O43" s="79" t="s">
        <v>21</v>
      </c>
      <c r="P43" s="80">
        <v>9</v>
      </c>
      <c r="Q43" s="75">
        <v>0.5</v>
      </c>
      <c r="R43" s="76">
        <v>4</v>
      </c>
      <c r="S43" s="76">
        <v>162</v>
      </c>
      <c r="T43" s="76">
        <v>2</v>
      </c>
    </row>
    <row r="44" spans="1:20" x14ac:dyDescent="0.25">
      <c r="L44" s="83">
        <v>4</v>
      </c>
      <c r="M44" s="84" t="s">
        <v>411</v>
      </c>
      <c r="N44" s="84"/>
      <c r="O44" s="79" t="s">
        <v>21</v>
      </c>
      <c r="P44" s="80">
        <v>9</v>
      </c>
      <c r="Q44" s="75">
        <v>0.5</v>
      </c>
      <c r="R44" s="76">
        <v>4</v>
      </c>
      <c r="S44" s="76">
        <v>108</v>
      </c>
      <c r="T44" s="76">
        <v>3</v>
      </c>
    </row>
    <row r="45" spans="1:20" x14ac:dyDescent="0.25">
      <c r="L45" s="83">
        <v>4</v>
      </c>
      <c r="M45" s="84" t="s">
        <v>411</v>
      </c>
      <c r="N45" s="84"/>
      <c r="O45" s="79" t="s">
        <v>21</v>
      </c>
      <c r="P45" s="80">
        <v>9</v>
      </c>
      <c r="Q45" s="75">
        <v>0.5</v>
      </c>
      <c r="R45" s="76">
        <v>4</v>
      </c>
      <c r="S45" s="76">
        <v>81</v>
      </c>
      <c r="T45" s="76">
        <v>4</v>
      </c>
    </row>
    <row r="46" spans="1:20" x14ac:dyDescent="0.25">
      <c r="L46" s="83">
        <v>4</v>
      </c>
      <c r="M46" s="84" t="s">
        <v>411</v>
      </c>
      <c r="N46" s="84"/>
      <c r="O46" s="73" t="s">
        <v>21</v>
      </c>
      <c r="P46" s="80">
        <v>9</v>
      </c>
      <c r="Q46" s="75">
        <v>0.5</v>
      </c>
      <c r="R46" s="76">
        <v>4</v>
      </c>
      <c r="S46" s="76">
        <v>81</v>
      </c>
      <c r="T46" s="76">
        <v>9</v>
      </c>
    </row>
    <row r="47" spans="1:20" x14ac:dyDescent="0.25">
      <c r="L47" s="83">
        <v>3</v>
      </c>
      <c r="M47" s="82" t="s">
        <v>412</v>
      </c>
      <c r="N47" s="82"/>
      <c r="O47" s="73" t="s">
        <v>19</v>
      </c>
      <c r="P47" s="80"/>
      <c r="Q47" s="75">
        <v>0.12</v>
      </c>
      <c r="R47" s="76">
        <v>1</v>
      </c>
      <c r="S47" s="1">
        <v>21.67</v>
      </c>
      <c r="T47" s="76"/>
    </row>
    <row r="48" spans="1:20" x14ac:dyDescent="0.25">
      <c r="L48" s="83">
        <v>3</v>
      </c>
      <c r="M48" s="82" t="s">
        <v>412</v>
      </c>
      <c r="N48" s="82"/>
      <c r="O48" s="73" t="s">
        <v>20</v>
      </c>
      <c r="P48" s="80"/>
      <c r="Q48" s="75">
        <v>0.25</v>
      </c>
      <c r="R48" s="76">
        <v>2</v>
      </c>
      <c r="S48" s="1">
        <v>43.33</v>
      </c>
      <c r="T48" s="76"/>
    </row>
    <row r="49" spans="12:20" x14ac:dyDescent="0.25">
      <c r="L49" s="83">
        <v>3</v>
      </c>
      <c r="M49" s="82" t="s">
        <v>412</v>
      </c>
      <c r="N49" s="82"/>
      <c r="O49" s="73" t="s">
        <v>390</v>
      </c>
      <c r="P49" s="80"/>
      <c r="Q49" s="75">
        <v>0.37</v>
      </c>
      <c r="R49" s="76">
        <v>3</v>
      </c>
      <c r="S49" s="1">
        <v>64.13</v>
      </c>
      <c r="T49" s="76"/>
    </row>
    <row r="50" spans="12:20" x14ac:dyDescent="0.25">
      <c r="L50" s="83">
        <v>3</v>
      </c>
      <c r="M50" s="82" t="s">
        <v>412</v>
      </c>
      <c r="N50" s="82"/>
      <c r="O50" s="73" t="s">
        <v>21</v>
      </c>
      <c r="P50" s="80"/>
      <c r="Q50" s="75">
        <v>0.5</v>
      </c>
      <c r="R50" s="76">
        <v>4</v>
      </c>
      <c r="S50" s="1">
        <v>86.67</v>
      </c>
      <c r="T50" s="76"/>
    </row>
    <row r="51" spans="12:20" x14ac:dyDescent="0.25">
      <c r="L51" s="83">
        <v>2</v>
      </c>
      <c r="M51" s="82" t="s">
        <v>410</v>
      </c>
      <c r="N51" s="82"/>
      <c r="O51" s="79"/>
      <c r="P51" s="80"/>
      <c r="Q51" s="75">
        <v>0.05</v>
      </c>
      <c r="R51" s="69">
        <v>1</v>
      </c>
      <c r="S51" s="69">
        <v>8.66</v>
      </c>
      <c r="T51" s="76"/>
    </row>
    <row r="52" spans="12:20" x14ac:dyDescent="0.25">
      <c r="L52" s="83">
        <v>2</v>
      </c>
      <c r="M52" s="82" t="s">
        <v>410</v>
      </c>
      <c r="N52" s="82"/>
      <c r="O52" s="79"/>
      <c r="P52" s="80"/>
      <c r="Q52" s="75">
        <v>0.1</v>
      </c>
      <c r="R52" s="69">
        <v>1</v>
      </c>
      <c r="S52" s="69">
        <v>17.329999999999998</v>
      </c>
      <c r="T52" s="76"/>
    </row>
    <row r="53" spans="12:20" x14ac:dyDescent="0.25">
      <c r="L53" s="83">
        <v>2</v>
      </c>
      <c r="M53" s="82" t="s">
        <v>410</v>
      </c>
      <c r="N53" s="82"/>
      <c r="O53" s="79"/>
      <c r="P53" s="80"/>
      <c r="Q53" s="75">
        <v>0.15</v>
      </c>
      <c r="R53" s="69">
        <v>1.3</v>
      </c>
      <c r="S53" s="69">
        <v>26</v>
      </c>
      <c r="T53" s="76"/>
    </row>
    <row r="54" spans="12:20" x14ac:dyDescent="0.25">
      <c r="L54" s="83">
        <v>2</v>
      </c>
      <c r="M54" s="82" t="s">
        <v>410</v>
      </c>
      <c r="N54" s="82"/>
      <c r="O54" s="79"/>
      <c r="P54" s="80"/>
      <c r="Q54" s="75">
        <v>0.2</v>
      </c>
      <c r="R54" s="69">
        <v>1.6</v>
      </c>
      <c r="S54" s="69">
        <v>34.67</v>
      </c>
      <c r="T54" s="76"/>
    </row>
    <row r="55" spans="12:20" x14ac:dyDescent="0.25">
      <c r="L55" s="83">
        <v>2</v>
      </c>
      <c r="M55" s="82" t="s">
        <v>410</v>
      </c>
      <c r="N55" s="82"/>
      <c r="O55" s="79"/>
      <c r="P55" s="80"/>
      <c r="Q55" s="75">
        <v>0.25</v>
      </c>
      <c r="R55" s="69">
        <v>2</v>
      </c>
      <c r="S55" s="69">
        <v>43.33</v>
      </c>
      <c r="T55" s="76"/>
    </row>
    <row r="56" spans="12:20" x14ac:dyDescent="0.25">
      <c r="L56" s="83">
        <v>2</v>
      </c>
      <c r="M56" s="82" t="s">
        <v>410</v>
      </c>
      <c r="N56" s="82"/>
      <c r="O56" s="79"/>
      <c r="P56" s="80"/>
      <c r="Q56" s="75">
        <v>0.3</v>
      </c>
      <c r="R56" s="69">
        <v>2.4</v>
      </c>
      <c r="S56" s="69">
        <v>52</v>
      </c>
      <c r="T56" s="76"/>
    </row>
    <row r="57" spans="12:20" x14ac:dyDescent="0.25">
      <c r="L57" s="83">
        <v>2</v>
      </c>
      <c r="M57" s="82" t="s">
        <v>410</v>
      </c>
      <c r="N57" s="82"/>
      <c r="O57" s="79"/>
      <c r="P57" s="80"/>
      <c r="Q57" s="75">
        <v>0.35</v>
      </c>
      <c r="R57" s="69">
        <v>2.8</v>
      </c>
      <c r="S57" s="69">
        <v>60.67</v>
      </c>
      <c r="T57" s="76"/>
    </row>
    <row r="58" spans="12:20" x14ac:dyDescent="0.25">
      <c r="L58" s="83">
        <v>2</v>
      </c>
      <c r="M58" s="82" t="s">
        <v>410</v>
      </c>
      <c r="N58" s="82"/>
      <c r="O58" s="79"/>
      <c r="P58" s="80"/>
      <c r="Q58" s="75">
        <v>0.4</v>
      </c>
      <c r="R58" s="69">
        <v>3.2</v>
      </c>
      <c r="S58" s="69">
        <v>69.33</v>
      </c>
      <c r="T58" s="76"/>
    </row>
    <row r="59" spans="12:20" x14ac:dyDescent="0.25">
      <c r="L59" s="83">
        <v>2</v>
      </c>
      <c r="M59" s="82" t="s">
        <v>410</v>
      </c>
      <c r="N59" s="82"/>
      <c r="O59" s="79"/>
      <c r="P59" s="80"/>
      <c r="Q59" s="75">
        <v>0.45</v>
      </c>
      <c r="R59" s="69">
        <v>3.6</v>
      </c>
      <c r="S59" s="69">
        <v>78</v>
      </c>
      <c r="T59" s="76"/>
    </row>
    <row r="60" spans="12:20" x14ac:dyDescent="0.25">
      <c r="L60" s="83">
        <v>2</v>
      </c>
      <c r="M60" s="82" t="s">
        <v>410</v>
      </c>
      <c r="N60" s="82"/>
      <c r="O60" s="79"/>
      <c r="P60" s="80"/>
      <c r="Q60" s="75">
        <v>0.5</v>
      </c>
      <c r="R60" s="69">
        <v>4</v>
      </c>
      <c r="S60" s="69">
        <v>86.67</v>
      </c>
      <c r="T60" s="76"/>
    </row>
    <row r="61" spans="12:20" x14ac:dyDescent="0.25">
      <c r="L61" s="83">
        <v>2</v>
      </c>
      <c r="M61" s="82" t="s">
        <v>410</v>
      </c>
      <c r="N61" s="82"/>
      <c r="O61" s="79"/>
      <c r="P61" s="80"/>
      <c r="Q61" s="75">
        <v>0.55000000000000004</v>
      </c>
      <c r="R61" s="69">
        <v>4.4000000000000004</v>
      </c>
      <c r="S61" s="69">
        <v>95.33</v>
      </c>
      <c r="T61" s="76"/>
    </row>
    <row r="62" spans="12:20" x14ac:dyDescent="0.25">
      <c r="L62" s="83">
        <v>2</v>
      </c>
      <c r="M62" s="82" t="s">
        <v>410</v>
      </c>
      <c r="N62" s="82"/>
      <c r="O62" s="79"/>
      <c r="P62" s="80"/>
      <c r="Q62" s="75">
        <v>0.6</v>
      </c>
      <c r="R62" s="69">
        <v>4.8</v>
      </c>
      <c r="S62" s="69">
        <v>104</v>
      </c>
      <c r="T62" s="76"/>
    </row>
    <row r="63" spans="12:20" x14ac:dyDescent="0.25">
      <c r="L63" s="83">
        <v>2</v>
      </c>
      <c r="M63" s="82" t="s">
        <v>410</v>
      </c>
      <c r="N63" s="82"/>
      <c r="O63" s="79"/>
      <c r="P63" s="80"/>
      <c r="Q63" s="75">
        <v>0.65</v>
      </c>
      <c r="R63" s="69">
        <v>5.2</v>
      </c>
      <c r="S63" s="69">
        <v>112.66</v>
      </c>
      <c r="T63" s="76"/>
    </row>
    <row r="64" spans="12:20" x14ac:dyDescent="0.25">
      <c r="L64" s="83">
        <v>2</v>
      </c>
      <c r="M64" s="82" t="s">
        <v>410</v>
      </c>
      <c r="N64" s="82"/>
      <c r="O64" s="79"/>
      <c r="P64" s="80"/>
      <c r="Q64" s="75">
        <v>0.7</v>
      </c>
      <c r="R64" s="69">
        <v>5.6</v>
      </c>
      <c r="S64" s="69">
        <v>121.33</v>
      </c>
      <c r="T64" s="76"/>
    </row>
    <row r="65" spans="12:20" x14ac:dyDescent="0.25">
      <c r="L65" s="83">
        <v>2</v>
      </c>
      <c r="M65" s="82" t="s">
        <v>410</v>
      </c>
      <c r="N65" s="82"/>
      <c r="O65" s="79"/>
      <c r="P65" s="80"/>
      <c r="Q65" s="75">
        <v>0.75</v>
      </c>
      <c r="R65" s="69">
        <v>6</v>
      </c>
      <c r="S65" s="69">
        <v>130</v>
      </c>
      <c r="T65" s="76"/>
    </row>
    <row r="66" spans="12:20" x14ac:dyDescent="0.25">
      <c r="L66" s="83">
        <v>2</v>
      </c>
      <c r="M66" s="82" t="s">
        <v>410</v>
      </c>
      <c r="N66" s="82"/>
      <c r="O66" s="79"/>
      <c r="P66" s="80"/>
      <c r="Q66" s="75">
        <v>0.8</v>
      </c>
      <c r="R66" s="69">
        <v>6.4</v>
      </c>
      <c r="S66" s="69">
        <v>138.66</v>
      </c>
      <c r="T66" s="76"/>
    </row>
    <row r="67" spans="12:20" x14ac:dyDescent="0.25">
      <c r="L67" s="83">
        <v>2</v>
      </c>
      <c r="M67" s="82" t="s">
        <v>410</v>
      </c>
      <c r="N67" s="82"/>
      <c r="O67" s="79"/>
      <c r="P67" s="80"/>
      <c r="Q67" s="75">
        <v>0.9</v>
      </c>
      <c r="R67" s="69">
        <v>7.2</v>
      </c>
      <c r="S67" s="69">
        <v>156</v>
      </c>
      <c r="T67" s="76"/>
    </row>
    <row r="68" spans="12:20" x14ac:dyDescent="0.25">
      <c r="L68" s="83">
        <v>2</v>
      </c>
      <c r="M68" s="82" t="s">
        <v>410</v>
      </c>
      <c r="N68" s="82"/>
      <c r="O68" s="79"/>
      <c r="P68" s="80"/>
      <c r="Q68" s="75">
        <v>1</v>
      </c>
      <c r="R68" s="69">
        <v>8</v>
      </c>
      <c r="S68" s="69">
        <v>173.33</v>
      </c>
      <c r="T68" s="76"/>
    </row>
  </sheetData>
  <mergeCells count="4">
    <mergeCell ref="A1:D1"/>
    <mergeCell ref="F1:H1"/>
    <mergeCell ref="E23:H23"/>
    <mergeCell ref="A22:I22"/>
  </mergeCells>
  <pageMargins left="0.7" right="0.7" top="0.75" bottom="0.75" header="0.3" footer="0.3"/>
  <pageSetup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D201"/>
  <sheetViews>
    <sheetView workbookViewId="0"/>
  </sheetViews>
  <sheetFormatPr defaultRowHeight="15" x14ac:dyDescent="0.25"/>
  <cols>
    <col min="1" max="1" width="8.5703125" style="1" bestFit="1" customWidth="1"/>
    <col min="2" max="2" width="30.85546875" style="1" bestFit="1" customWidth="1"/>
    <col min="3" max="3" width="7.140625" style="1" customWidth="1"/>
    <col min="4" max="4" width="12" style="1" customWidth="1"/>
    <col min="5" max="16384" width="9.140625" style="1"/>
  </cols>
  <sheetData>
    <row r="1" spans="1:4" x14ac:dyDescent="0.25">
      <c r="A1" s="1" t="s">
        <v>53</v>
      </c>
      <c r="B1" s="1" t="s">
        <v>385</v>
      </c>
      <c r="C1" s="1" t="s">
        <v>386</v>
      </c>
      <c r="D1" s="1" t="s">
        <v>2</v>
      </c>
    </row>
    <row r="2" spans="1:4" x14ac:dyDescent="0.25">
      <c r="A2" s="59" t="s">
        <v>54</v>
      </c>
      <c r="B2" s="60" t="s">
        <v>55</v>
      </c>
      <c r="C2" s="60">
        <v>25</v>
      </c>
      <c r="D2" s="1">
        <v>611040</v>
      </c>
    </row>
    <row r="3" spans="1:4" x14ac:dyDescent="0.25">
      <c r="A3" s="59" t="s">
        <v>56</v>
      </c>
      <c r="B3" s="60" t="s">
        <v>57</v>
      </c>
      <c r="C3" s="60">
        <v>25</v>
      </c>
      <c r="D3" s="1">
        <v>611040</v>
      </c>
    </row>
    <row r="4" spans="1:4" x14ac:dyDescent="0.25">
      <c r="A4" s="59" t="s">
        <v>58</v>
      </c>
      <c r="B4" s="60" t="s">
        <v>55</v>
      </c>
      <c r="C4" s="60">
        <v>25</v>
      </c>
      <c r="D4" s="1">
        <v>611040</v>
      </c>
    </row>
    <row r="5" spans="1:4" x14ac:dyDescent="0.25">
      <c r="A5" s="59" t="s">
        <v>59</v>
      </c>
      <c r="B5" s="60" t="s">
        <v>57</v>
      </c>
      <c r="C5" s="60">
        <v>25</v>
      </c>
      <c r="D5" s="1">
        <v>611040</v>
      </c>
    </row>
    <row r="6" spans="1:4" x14ac:dyDescent="0.25">
      <c r="A6" s="59" t="s">
        <v>60</v>
      </c>
      <c r="B6" s="60" t="s">
        <v>61</v>
      </c>
      <c r="C6" s="60">
        <v>25</v>
      </c>
      <c r="D6" s="1">
        <v>611040</v>
      </c>
    </row>
    <row r="7" spans="1:4" x14ac:dyDescent="0.25">
      <c r="A7" s="59" t="s">
        <v>62</v>
      </c>
      <c r="B7" s="60" t="s">
        <v>57</v>
      </c>
      <c r="C7" s="60">
        <v>25</v>
      </c>
      <c r="D7" s="1">
        <v>611040</v>
      </c>
    </row>
    <row r="8" spans="1:4" x14ac:dyDescent="0.25">
      <c r="A8" s="59" t="s">
        <v>63</v>
      </c>
      <c r="B8" s="60" t="s">
        <v>64</v>
      </c>
      <c r="C8" s="60">
        <v>25</v>
      </c>
      <c r="D8" s="1">
        <v>611040</v>
      </c>
    </row>
    <row r="9" spans="1:4" x14ac:dyDescent="0.25">
      <c r="A9" s="59" t="s">
        <v>65</v>
      </c>
      <c r="B9" s="60" t="s">
        <v>66</v>
      </c>
      <c r="C9" s="60">
        <v>25</v>
      </c>
      <c r="D9" s="1">
        <v>611040</v>
      </c>
    </row>
    <row r="10" spans="1:4" x14ac:dyDescent="0.25">
      <c r="A10" s="59" t="s">
        <v>67</v>
      </c>
      <c r="B10" s="60" t="s">
        <v>68</v>
      </c>
      <c r="C10" s="60">
        <v>25</v>
      </c>
      <c r="D10" s="1">
        <v>611040</v>
      </c>
    </row>
    <row r="11" spans="1:4" x14ac:dyDescent="0.25">
      <c r="A11" s="59" t="s">
        <v>69</v>
      </c>
      <c r="B11" s="60" t="s">
        <v>70</v>
      </c>
      <c r="C11" s="60">
        <v>25</v>
      </c>
      <c r="D11" s="1">
        <v>611040</v>
      </c>
    </row>
    <row r="12" spans="1:4" x14ac:dyDescent="0.25">
      <c r="A12" s="59" t="s">
        <v>71</v>
      </c>
      <c r="B12" s="60" t="s">
        <v>72</v>
      </c>
      <c r="C12" s="60">
        <v>25</v>
      </c>
      <c r="D12" s="1">
        <v>611040</v>
      </c>
    </row>
    <row r="13" spans="1:4" x14ac:dyDescent="0.25">
      <c r="A13" s="59" t="s">
        <v>73</v>
      </c>
      <c r="B13" s="60" t="s">
        <v>74</v>
      </c>
      <c r="C13" s="60">
        <v>25</v>
      </c>
      <c r="D13" s="1">
        <v>611040</v>
      </c>
    </row>
    <row r="14" spans="1:4" x14ac:dyDescent="0.25">
      <c r="A14" s="59" t="s">
        <v>75</v>
      </c>
      <c r="B14" s="60" t="s">
        <v>76</v>
      </c>
      <c r="C14" s="60">
        <v>25</v>
      </c>
      <c r="D14" s="1">
        <v>611040</v>
      </c>
    </row>
    <row r="15" spans="1:4" x14ac:dyDescent="0.25">
      <c r="A15" s="59" t="s">
        <v>77</v>
      </c>
      <c r="B15" s="60" t="s">
        <v>78</v>
      </c>
      <c r="C15" s="60">
        <v>25</v>
      </c>
      <c r="D15" s="1">
        <v>611040</v>
      </c>
    </row>
    <row r="16" spans="1:4" x14ac:dyDescent="0.25">
      <c r="A16" s="59" t="s">
        <v>79</v>
      </c>
      <c r="B16" s="60" t="s">
        <v>80</v>
      </c>
      <c r="C16" s="60">
        <v>25</v>
      </c>
      <c r="D16" s="1">
        <v>611040</v>
      </c>
    </row>
    <row r="17" spans="1:4" x14ac:dyDescent="0.25">
      <c r="A17" s="59" t="s">
        <v>81</v>
      </c>
      <c r="B17" s="60" t="s">
        <v>82</v>
      </c>
      <c r="C17" s="60">
        <v>25</v>
      </c>
      <c r="D17" s="1">
        <v>611040</v>
      </c>
    </row>
    <row r="18" spans="1:4" x14ac:dyDescent="0.25">
      <c r="A18" s="59" t="s">
        <v>83</v>
      </c>
      <c r="B18" s="60" t="s">
        <v>84</v>
      </c>
      <c r="C18" s="60">
        <v>25</v>
      </c>
      <c r="D18" s="1">
        <v>611040</v>
      </c>
    </row>
    <row r="19" spans="1:4" x14ac:dyDescent="0.25">
      <c r="A19" s="59" t="s">
        <v>85</v>
      </c>
      <c r="B19" s="60" t="s">
        <v>86</v>
      </c>
      <c r="C19" s="60">
        <v>25</v>
      </c>
      <c r="D19" s="1">
        <v>611040</v>
      </c>
    </row>
    <row r="20" spans="1:4" x14ac:dyDescent="0.25">
      <c r="A20" s="59" t="s">
        <v>87</v>
      </c>
      <c r="B20" s="60" t="s">
        <v>88</v>
      </c>
      <c r="C20" s="60">
        <v>25</v>
      </c>
      <c r="D20" s="1">
        <v>611040</v>
      </c>
    </row>
    <row r="21" spans="1:4" x14ac:dyDescent="0.25">
      <c r="A21" s="59" t="s">
        <v>89</v>
      </c>
      <c r="B21" s="60" t="s">
        <v>90</v>
      </c>
      <c r="C21" s="60">
        <v>25</v>
      </c>
      <c r="D21" s="1">
        <v>611040</v>
      </c>
    </row>
    <row r="22" spans="1:4" x14ac:dyDescent="0.25">
      <c r="A22" s="59" t="s">
        <v>91</v>
      </c>
      <c r="B22" s="60" t="s">
        <v>92</v>
      </c>
      <c r="C22" s="60">
        <v>25</v>
      </c>
      <c r="D22" s="1">
        <v>611040</v>
      </c>
    </row>
    <row r="23" spans="1:4" x14ac:dyDescent="0.25">
      <c r="A23" s="59" t="s">
        <v>93</v>
      </c>
      <c r="B23" s="60" t="s">
        <v>94</v>
      </c>
      <c r="C23" s="60">
        <v>25</v>
      </c>
      <c r="D23" s="1">
        <v>611040</v>
      </c>
    </row>
    <row r="24" spans="1:4" x14ac:dyDescent="0.25">
      <c r="A24" s="59" t="s">
        <v>95</v>
      </c>
      <c r="B24" s="60" t="s">
        <v>96</v>
      </c>
      <c r="C24" s="60">
        <v>25</v>
      </c>
      <c r="D24" s="1">
        <v>611040</v>
      </c>
    </row>
    <row r="25" spans="1:4" x14ac:dyDescent="0.25">
      <c r="A25" s="59" t="s">
        <v>97</v>
      </c>
      <c r="B25" s="60" t="s">
        <v>98</v>
      </c>
      <c r="C25" s="60">
        <v>25</v>
      </c>
      <c r="D25" s="1">
        <v>611040</v>
      </c>
    </row>
    <row r="26" spans="1:4" x14ac:dyDescent="0.25">
      <c r="A26" s="59" t="s">
        <v>99</v>
      </c>
      <c r="B26" s="60" t="s">
        <v>100</v>
      </c>
      <c r="C26" s="60">
        <v>25</v>
      </c>
      <c r="D26" s="1">
        <v>611040</v>
      </c>
    </row>
    <row r="27" spans="1:4" x14ac:dyDescent="0.25">
      <c r="A27" s="59" t="s">
        <v>101</v>
      </c>
      <c r="B27" s="60" t="s">
        <v>102</v>
      </c>
      <c r="C27" s="60">
        <v>25</v>
      </c>
      <c r="D27" s="1">
        <v>611040</v>
      </c>
    </row>
    <row r="28" spans="1:4" x14ac:dyDescent="0.25">
      <c r="A28" s="59" t="s">
        <v>103</v>
      </c>
      <c r="B28" s="60" t="s">
        <v>104</v>
      </c>
      <c r="C28" s="60">
        <v>25</v>
      </c>
      <c r="D28" s="1">
        <v>611040</v>
      </c>
    </row>
    <row r="29" spans="1:4" x14ac:dyDescent="0.25">
      <c r="A29" s="59" t="s">
        <v>105</v>
      </c>
      <c r="B29" s="60" t="s">
        <v>106</v>
      </c>
      <c r="C29" s="60">
        <v>25</v>
      </c>
      <c r="D29" s="1">
        <v>611040</v>
      </c>
    </row>
    <row r="30" spans="1:4" x14ac:dyDescent="0.25">
      <c r="A30" s="59" t="s">
        <v>107</v>
      </c>
      <c r="B30" s="60" t="s">
        <v>108</v>
      </c>
      <c r="C30" s="60">
        <v>25</v>
      </c>
      <c r="D30" s="1">
        <v>611040</v>
      </c>
    </row>
    <row r="31" spans="1:4" x14ac:dyDescent="0.25">
      <c r="A31" s="59" t="s">
        <v>109</v>
      </c>
      <c r="B31" s="60" t="s">
        <v>110</v>
      </c>
      <c r="C31" s="60">
        <v>25</v>
      </c>
      <c r="D31" s="1">
        <v>611040</v>
      </c>
    </row>
    <row r="32" spans="1:4" x14ac:dyDescent="0.25">
      <c r="A32" s="59" t="s">
        <v>111</v>
      </c>
      <c r="B32" s="60" t="s">
        <v>112</v>
      </c>
      <c r="C32" s="60">
        <v>25</v>
      </c>
      <c r="D32" s="1">
        <v>611040</v>
      </c>
    </row>
    <row r="33" spans="1:4" x14ac:dyDescent="0.25">
      <c r="A33" s="59" t="s">
        <v>113</v>
      </c>
      <c r="B33" s="60" t="s">
        <v>114</v>
      </c>
      <c r="C33" s="60">
        <v>25</v>
      </c>
      <c r="D33" s="1">
        <v>611040</v>
      </c>
    </row>
    <row r="34" spans="1:4" x14ac:dyDescent="0.25">
      <c r="A34" s="59" t="s">
        <v>115</v>
      </c>
      <c r="B34" s="60" t="s">
        <v>116</v>
      </c>
      <c r="C34" s="60">
        <v>25</v>
      </c>
      <c r="D34" s="1">
        <v>611040</v>
      </c>
    </row>
    <row r="35" spans="1:4" x14ac:dyDescent="0.25">
      <c r="A35" s="59" t="s">
        <v>117</v>
      </c>
      <c r="B35" s="60" t="s">
        <v>118</v>
      </c>
      <c r="C35" s="60">
        <v>25</v>
      </c>
      <c r="D35" s="1">
        <v>611040</v>
      </c>
    </row>
    <row r="36" spans="1:4" x14ac:dyDescent="0.25">
      <c r="A36" s="59" t="s">
        <v>119</v>
      </c>
      <c r="B36" s="60" t="s">
        <v>120</v>
      </c>
      <c r="C36" s="60">
        <v>25</v>
      </c>
      <c r="D36" s="1">
        <v>611040</v>
      </c>
    </row>
    <row r="37" spans="1:4" x14ac:dyDescent="0.25">
      <c r="A37" s="59" t="s">
        <v>121</v>
      </c>
      <c r="B37" s="60" t="s">
        <v>122</v>
      </c>
      <c r="C37" s="60">
        <v>25</v>
      </c>
      <c r="D37" s="1">
        <v>611040</v>
      </c>
    </row>
    <row r="38" spans="1:4" x14ac:dyDescent="0.25">
      <c r="A38" s="59" t="s">
        <v>123</v>
      </c>
      <c r="B38" s="60" t="s">
        <v>124</v>
      </c>
      <c r="C38" s="60">
        <v>25</v>
      </c>
      <c r="D38" s="1">
        <v>611040</v>
      </c>
    </row>
    <row r="39" spans="1:4" x14ac:dyDescent="0.25">
      <c r="A39" s="59" t="s">
        <v>125</v>
      </c>
      <c r="B39" s="60" t="s">
        <v>126</v>
      </c>
      <c r="C39" s="60">
        <v>25</v>
      </c>
      <c r="D39" s="1">
        <v>611040</v>
      </c>
    </row>
    <row r="40" spans="1:4" x14ac:dyDescent="0.25">
      <c r="A40" s="59" t="s">
        <v>127</v>
      </c>
      <c r="B40" s="60" t="s">
        <v>57</v>
      </c>
      <c r="C40" s="60">
        <v>25</v>
      </c>
      <c r="D40" s="1">
        <v>611040</v>
      </c>
    </row>
    <row r="41" spans="1:4" x14ac:dyDescent="0.25">
      <c r="A41" s="59" t="s">
        <v>128</v>
      </c>
      <c r="B41" s="60" t="s">
        <v>57</v>
      </c>
      <c r="C41" s="60">
        <v>25</v>
      </c>
      <c r="D41" s="1">
        <v>611040</v>
      </c>
    </row>
    <row r="42" spans="1:4" x14ac:dyDescent="0.25">
      <c r="A42" s="59" t="s">
        <v>129</v>
      </c>
      <c r="B42" s="60" t="s">
        <v>55</v>
      </c>
      <c r="C42" s="60">
        <v>25</v>
      </c>
      <c r="D42" s="1">
        <v>611040</v>
      </c>
    </row>
    <row r="43" spans="1:4" x14ac:dyDescent="0.25">
      <c r="A43" s="59" t="s">
        <v>130</v>
      </c>
      <c r="B43" s="60" t="s">
        <v>57</v>
      </c>
      <c r="C43" s="60">
        <v>25</v>
      </c>
      <c r="D43" s="1">
        <v>611040</v>
      </c>
    </row>
    <row r="44" spans="1:4" x14ac:dyDescent="0.25">
      <c r="A44" s="59" t="s">
        <v>131</v>
      </c>
      <c r="B44" s="60" t="s">
        <v>55</v>
      </c>
      <c r="C44" s="60">
        <v>25</v>
      </c>
      <c r="D44" s="1">
        <v>611040</v>
      </c>
    </row>
    <row r="45" spans="1:4" x14ac:dyDescent="0.25">
      <c r="A45" s="59" t="s">
        <v>132</v>
      </c>
      <c r="B45" s="60" t="s">
        <v>5</v>
      </c>
      <c r="C45" s="60">
        <v>25</v>
      </c>
      <c r="D45" s="1">
        <v>611040</v>
      </c>
    </row>
    <row r="46" spans="1:4" x14ac:dyDescent="0.25">
      <c r="A46" s="59" t="s">
        <v>133</v>
      </c>
      <c r="B46" s="60" t="s">
        <v>134</v>
      </c>
      <c r="C46" s="60">
        <v>36</v>
      </c>
      <c r="D46" s="1">
        <v>611110</v>
      </c>
    </row>
    <row r="47" spans="1:4" x14ac:dyDescent="0.25">
      <c r="A47" s="59" t="s">
        <v>135</v>
      </c>
      <c r="B47" s="60" t="s">
        <v>136</v>
      </c>
      <c r="C47" s="60">
        <v>37</v>
      </c>
      <c r="D47" s="1">
        <v>611110</v>
      </c>
    </row>
    <row r="48" spans="1:4" x14ac:dyDescent="0.25">
      <c r="A48" s="59" t="s">
        <v>137</v>
      </c>
      <c r="B48" s="60" t="s">
        <v>138</v>
      </c>
      <c r="C48" s="60">
        <v>36</v>
      </c>
      <c r="D48" s="1">
        <v>611110</v>
      </c>
    </row>
    <row r="49" spans="1:4" x14ac:dyDescent="0.25">
      <c r="A49" s="59" t="s">
        <v>139</v>
      </c>
      <c r="B49" s="60" t="s">
        <v>140</v>
      </c>
      <c r="C49" s="60">
        <v>36</v>
      </c>
      <c r="D49" s="1">
        <v>611110</v>
      </c>
    </row>
    <row r="50" spans="1:4" x14ac:dyDescent="0.25">
      <c r="A50" s="59" t="s">
        <v>141</v>
      </c>
      <c r="B50" s="60" t="s">
        <v>140</v>
      </c>
      <c r="C50" s="60">
        <v>36</v>
      </c>
      <c r="D50" s="1">
        <v>611110</v>
      </c>
    </row>
    <row r="51" spans="1:4" x14ac:dyDescent="0.25">
      <c r="A51" s="59" t="s">
        <v>142</v>
      </c>
      <c r="B51" s="60" t="s">
        <v>143</v>
      </c>
      <c r="C51" s="60">
        <v>36</v>
      </c>
      <c r="D51" s="1">
        <v>611110</v>
      </c>
    </row>
    <row r="52" spans="1:4" x14ac:dyDescent="0.25">
      <c r="A52" s="59" t="s">
        <v>144</v>
      </c>
      <c r="B52" s="60" t="s">
        <v>140</v>
      </c>
      <c r="C52" s="60">
        <v>36</v>
      </c>
      <c r="D52" s="1">
        <v>611110</v>
      </c>
    </row>
    <row r="53" spans="1:4" x14ac:dyDescent="0.25">
      <c r="A53" s="59" t="s">
        <v>145</v>
      </c>
      <c r="B53" s="60" t="s">
        <v>146</v>
      </c>
      <c r="C53" s="60">
        <v>37</v>
      </c>
      <c r="D53" s="1">
        <v>611110</v>
      </c>
    </row>
    <row r="54" spans="1:4" x14ac:dyDescent="0.25">
      <c r="A54" s="59" t="s">
        <v>147</v>
      </c>
      <c r="B54" s="60" t="s">
        <v>148</v>
      </c>
      <c r="C54" s="60">
        <v>36</v>
      </c>
      <c r="D54" s="1">
        <v>611110</v>
      </c>
    </row>
    <row r="55" spans="1:4" x14ac:dyDescent="0.25">
      <c r="A55" s="59" t="s">
        <v>149</v>
      </c>
      <c r="B55" s="60" t="s">
        <v>150</v>
      </c>
      <c r="C55" s="60">
        <v>36</v>
      </c>
      <c r="D55" s="1">
        <v>611110</v>
      </c>
    </row>
    <row r="56" spans="1:4" x14ac:dyDescent="0.25">
      <c r="A56" s="59" t="s">
        <v>151</v>
      </c>
      <c r="B56" s="60" t="s">
        <v>152</v>
      </c>
      <c r="C56" s="60">
        <v>36</v>
      </c>
      <c r="D56" s="1">
        <v>611110</v>
      </c>
    </row>
    <row r="57" spans="1:4" x14ac:dyDescent="0.25">
      <c r="A57" s="59" t="s">
        <v>153</v>
      </c>
      <c r="B57" s="60" t="s">
        <v>154</v>
      </c>
      <c r="C57" s="60">
        <v>36</v>
      </c>
      <c r="D57" s="1">
        <v>611110</v>
      </c>
    </row>
    <row r="58" spans="1:4" x14ac:dyDescent="0.25">
      <c r="A58" s="59" t="s">
        <v>155</v>
      </c>
      <c r="B58" s="60" t="s">
        <v>156</v>
      </c>
      <c r="C58" s="60">
        <v>37</v>
      </c>
      <c r="D58" s="1">
        <v>611110</v>
      </c>
    </row>
    <row r="59" spans="1:4" x14ac:dyDescent="0.25">
      <c r="A59" s="59" t="s">
        <v>157</v>
      </c>
      <c r="B59" s="60" t="s">
        <v>158</v>
      </c>
      <c r="C59" s="60">
        <v>36</v>
      </c>
      <c r="D59" s="1">
        <v>611110</v>
      </c>
    </row>
    <row r="60" spans="1:4" x14ac:dyDescent="0.25">
      <c r="A60" s="59" t="s">
        <v>159</v>
      </c>
      <c r="B60" s="60" t="s">
        <v>160</v>
      </c>
      <c r="C60" s="60">
        <v>36</v>
      </c>
      <c r="D60" s="1">
        <v>611110</v>
      </c>
    </row>
    <row r="61" spans="1:4" x14ac:dyDescent="0.25">
      <c r="A61" s="59" t="s">
        <v>161</v>
      </c>
      <c r="B61" s="60" t="s">
        <v>140</v>
      </c>
      <c r="C61" s="60">
        <v>36</v>
      </c>
      <c r="D61" s="1">
        <v>611110</v>
      </c>
    </row>
    <row r="62" spans="1:4" x14ac:dyDescent="0.25">
      <c r="A62" s="59" t="s">
        <v>162</v>
      </c>
      <c r="B62" s="60" t="s">
        <v>163</v>
      </c>
      <c r="C62" s="60">
        <v>37</v>
      </c>
      <c r="D62" s="1">
        <v>611110</v>
      </c>
    </row>
    <row r="63" spans="1:4" x14ac:dyDescent="0.25">
      <c r="A63" s="59" t="s">
        <v>164</v>
      </c>
      <c r="B63" s="60" t="s">
        <v>165</v>
      </c>
      <c r="C63" s="60">
        <v>36</v>
      </c>
      <c r="D63" s="1">
        <v>611110</v>
      </c>
    </row>
    <row r="64" spans="1:4" x14ac:dyDescent="0.25">
      <c r="A64" s="59" t="s">
        <v>166</v>
      </c>
      <c r="B64" s="60" t="s">
        <v>167</v>
      </c>
      <c r="C64" s="60">
        <v>36</v>
      </c>
      <c r="D64" s="1">
        <v>611110</v>
      </c>
    </row>
    <row r="65" spans="1:4" x14ac:dyDescent="0.25">
      <c r="A65" s="59" t="s">
        <v>168</v>
      </c>
      <c r="B65" s="60" t="s">
        <v>169</v>
      </c>
      <c r="C65" s="60">
        <v>36</v>
      </c>
      <c r="D65" s="1">
        <v>611110</v>
      </c>
    </row>
    <row r="66" spans="1:4" x14ac:dyDescent="0.25">
      <c r="A66" s="59" t="s">
        <v>170</v>
      </c>
      <c r="B66" s="60" t="s">
        <v>171</v>
      </c>
      <c r="C66" s="60">
        <v>36</v>
      </c>
      <c r="D66" s="1">
        <v>611110</v>
      </c>
    </row>
    <row r="67" spans="1:4" x14ac:dyDescent="0.25">
      <c r="A67" s="59" t="s">
        <v>172</v>
      </c>
      <c r="B67" s="60" t="s">
        <v>173</v>
      </c>
      <c r="C67" s="60">
        <v>25</v>
      </c>
      <c r="D67" s="1">
        <v>611110</v>
      </c>
    </row>
    <row r="68" spans="1:4" x14ac:dyDescent="0.25">
      <c r="A68" s="59" t="s">
        <v>174</v>
      </c>
      <c r="B68" s="60" t="s">
        <v>175</v>
      </c>
      <c r="C68" s="60">
        <v>36</v>
      </c>
      <c r="D68" s="1">
        <v>611110</v>
      </c>
    </row>
    <row r="69" spans="1:4" x14ac:dyDescent="0.25">
      <c r="A69" s="59" t="s">
        <v>176</v>
      </c>
      <c r="B69" s="60" t="s">
        <v>177</v>
      </c>
      <c r="C69" s="60">
        <v>36</v>
      </c>
      <c r="D69" s="1">
        <v>611110</v>
      </c>
    </row>
    <row r="70" spans="1:4" x14ac:dyDescent="0.25">
      <c r="A70" s="59" t="s">
        <v>178</v>
      </c>
      <c r="B70" s="60" t="s">
        <v>179</v>
      </c>
      <c r="C70" s="60">
        <v>36</v>
      </c>
      <c r="D70" s="1">
        <v>611110</v>
      </c>
    </row>
    <row r="71" spans="1:4" x14ac:dyDescent="0.25">
      <c r="A71" s="59" t="s">
        <v>180</v>
      </c>
      <c r="B71" s="60" t="s">
        <v>181</v>
      </c>
      <c r="C71" s="60">
        <v>36</v>
      </c>
      <c r="D71" s="1">
        <v>611110</v>
      </c>
    </row>
    <row r="72" spans="1:4" x14ac:dyDescent="0.25">
      <c r="A72" s="59" t="s">
        <v>182</v>
      </c>
      <c r="B72" s="60" t="s">
        <v>183</v>
      </c>
      <c r="C72" s="60">
        <v>37</v>
      </c>
      <c r="D72" s="1">
        <v>611110</v>
      </c>
    </row>
    <row r="73" spans="1:4" x14ac:dyDescent="0.25">
      <c r="A73" s="59" t="s">
        <v>184</v>
      </c>
      <c r="B73" s="60" t="s">
        <v>185</v>
      </c>
      <c r="C73" s="60">
        <v>37</v>
      </c>
      <c r="D73" s="1">
        <v>611120</v>
      </c>
    </row>
    <row r="74" spans="1:4" x14ac:dyDescent="0.25">
      <c r="A74" s="59" t="s">
        <v>186</v>
      </c>
      <c r="B74" s="60" t="s">
        <v>187</v>
      </c>
      <c r="C74" s="60">
        <v>36</v>
      </c>
      <c r="D74" s="1">
        <v>611110</v>
      </c>
    </row>
    <row r="75" spans="1:4" x14ac:dyDescent="0.25">
      <c r="A75" s="59" t="s">
        <v>188</v>
      </c>
      <c r="B75" s="60" t="s">
        <v>189</v>
      </c>
      <c r="C75" s="60">
        <v>36</v>
      </c>
      <c r="D75" s="1">
        <v>611110</v>
      </c>
    </row>
    <row r="76" spans="1:4" x14ac:dyDescent="0.25">
      <c r="A76" s="59" t="s">
        <v>190</v>
      </c>
      <c r="B76" s="60" t="s">
        <v>191</v>
      </c>
      <c r="C76" s="60">
        <v>36</v>
      </c>
      <c r="D76" s="1">
        <v>611110</v>
      </c>
    </row>
    <row r="77" spans="1:4" x14ac:dyDescent="0.25">
      <c r="A77" s="59" t="s">
        <v>192</v>
      </c>
      <c r="B77" s="60" t="s">
        <v>193</v>
      </c>
      <c r="C77" s="60">
        <v>36</v>
      </c>
      <c r="D77" s="1">
        <v>611110</v>
      </c>
    </row>
    <row r="78" spans="1:4" x14ac:dyDescent="0.25">
      <c r="A78" s="59" t="s">
        <v>194</v>
      </c>
      <c r="B78" s="60" t="s">
        <v>195</v>
      </c>
      <c r="C78" s="60">
        <v>36</v>
      </c>
      <c r="D78" s="1">
        <v>611110</v>
      </c>
    </row>
    <row r="79" spans="1:4" x14ac:dyDescent="0.25">
      <c r="A79" s="59" t="s">
        <v>196</v>
      </c>
      <c r="B79" s="60" t="s">
        <v>197</v>
      </c>
      <c r="C79" s="60">
        <v>25</v>
      </c>
      <c r="D79" s="1">
        <v>611110</v>
      </c>
    </row>
    <row r="80" spans="1:4" x14ac:dyDescent="0.25">
      <c r="A80" s="59" t="s">
        <v>198</v>
      </c>
      <c r="B80" s="60" t="s">
        <v>199</v>
      </c>
      <c r="C80" s="60">
        <v>25</v>
      </c>
      <c r="D80" s="1">
        <v>611110</v>
      </c>
    </row>
    <row r="81" spans="1:4" x14ac:dyDescent="0.25">
      <c r="A81" s="59" t="s">
        <v>200</v>
      </c>
      <c r="B81" s="60" t="s">
        <v>201</v>
      </c>
      <c r="C81" s="60">
        <v>36</v>
      </c>
      <c r="D81" s="1">
        <v>611110</v>
      </c>
    </row>
    <row r="82" spans="1:4" x14ac:dyDescent="0.25">
      <c r="A82" s="59" t="s">
        <v>202</v>
      </c>
      <c r="B82" s="60" t="s">
        <v>203</v>
      </c>
      <c r="C82" s="60">
        <v>25</v>
      </c>
      <c r="D82" s="1">
        <v>611110</v>
      </c>
    </row>
    <row r="83" spans="1:4" x14ac:dyDescent="0.25">
      <c r="A83" s="59" t="s">
        <v>204</v>
      </c>
      <c r="B83" s="60" t="s">
        <v>205</v>
      </c>
      <c r="C83" s="60">
        <v>25</v>
      </c>
      <c r="D83" s="1">
        <v>611110</v>
      </c>
    </row>
    <row r="84" spans="1:4" x14ac:dyDescent="0.25">
      <c r="A84" s="59" t="s">
        <v>206</v>
      </c>
      <c r="B84" s="60" t="s">
        <v>207</v>
      </c>
      <c r="C84" s="60">
        <v>36</v>
      </c>
      <c r="D84" s="1">
        <v>611110</v>
      </c>
    </row>
    <row r="85" spans="1:4" x14ac:dyDescent="0.25">
      <c r="A85" s="59" t="s">
        <v>208</v>
      </c>
      <c r="B85" s="60" t="s">
        <v>209</v>
      </c>
      <c r="C85" s="60">
        <v>36</v>
      </c>
      <c r="D85" s="1">
        <v>611110</v>
      </c>
    </row>
    <row r="86" spans="1:4" x14ac:dyDescent="0.25">
      <c r="A86" s="59" t="s">
        <v>210</v>
      </c>
      <c r="B86" s="60" t="s">
        <v>211</v>
      </c>
      <c r="C86" s="60">
        <v>25</v>
      </c>
      <c r="D86" s="1">
        <v>611110</v>
      </c>
    </row>
    <row r="87" spans="1:4" x14ac:dyDescent="0.25">
      <c r="A87" s="59" t="s">
        <v>212</v>
      </c>
      <c r="B87" s="60" t="s">
        <v>213</v>
      </c>
      <c r="C87" s="60">
        <v>36</v>
      </c>
      <c r="D87" s="1">
        <v>611110</v>
      </c>
    </row>
    <row r="88" spans="1:4" x14ac:dyDescent="0.25">
      <c r="A88" s="59" t="s">
        <v>214</v>
      </c>
      <c r="B88" s="60" t="s">
        <v>215</v>
      </c>
      <c r="C88" s="60">
        <v>36</v>
      </c>
      <c r="D88" s="1">
        <v>611110</v>
      </c>
    </row>
    <row r="89" spans="1:4" x14ac:dyDescent="0.25">
      <c r="A89" s="59" t="s">
        <v>216</v>
      </c>
      <c r="B89" s="60" t="s">
        <v>217</v>
      </c>
      <c r="C89" s="60">
        <v>25</v>
      </c>
      <c r="D89" s="1">
        <v>611110</v>
      </c>
    </row>
    <row r="90" spans="1:4" x14ac:dyDescent="0.25">
      <c r="A90" s="59" t="s">
        <v>218</v>
      </c>
      <c r="B90" s="60" t="s">
        <v>219</v>
      </c>
      <c r="C90" s="60">
        <v>36</v>
      </c>
      <c r="D90" s="1">
        <v>611110</v>
      </c>
    </row>
    <row r="91" spans="1:4" x14ac:dyDescent="0.25">
      <c r="A91" s="59" t="s">
        <v>220</v>
      </c>
      <c r="B91" s="60" t="s">
        <v>221</v>
      </c>
      <c r="C91" s="60">
        <v>25</v>
      </c>
      <c r="D91" s="1">
        <v>611110</v>
      </c>
    </row>
    <row r="92" spans="1:4" x14ac:dyDescent="0.25">
      <c r="A92" s="59" t="s">
        <v>222</v>
      </c>
      <c r="B92" s="60" t="s">
        <v>223</v>
      </c>
      <c r="C92" s="60">
        <v>25</v>
      </c>
      <c r="D92" s="1">
        <v>611110</v>
      </c>
    </row>
    <row r="93" spans="1:4" x14ac:dyDescent="0.25">
      <c r="A93" s="59" t="s">
        <v>224</v>
      </c>
      <c r="B93" s="60" t="s">
        <v>225</v>
      </c>
      <c r="C93" s="60">
        <v>36</v>
      </c>
      <c r="D93" s="1">
        <v>611110</v>
      </c>
    </row>
    <row r="94" spans="1:4" x14ac:dyDescent="0.25">
      <c r="A94" s="59" t="s">
        <v>226</v>
      </c>
      <c r="B94" s="60" t="s">
        <v>227</v>
      </c>
      <c r="C94" s="60">
        <v>25</v>
      </c>
      <c r="D94" s="1">
        <v>611110</v>
      </c>
    </row>
    <row r="95" spans="1:4" x14ac:dyDescent="0.25">
      <c r="A95" s="59" t="s">
        <v>228</v>
      </c>
      <c r="B95" s="60" t="s">
        <v>229</v>
      </c>
      <c r="C95" s="60">
        <v>25</v>
      </c>
      <c r="D95" s="1">
        <v>611110</v>
      </c>
    </row>
    <row r="96" spans="1:4" x14ac:dyDescent="0.25">
      <c r="A96" s="59" t="s">
        <v>230</v>
      </c>
      <c r="B96" s="60" t="s">
        <v>231</v>
      </c>
      <c r="C96" s="60">
        <v>36</v>
      </c>
      <c r="D96" s="1">
        <v>611110</v>
      </c>
    </row>
    <row r="97" spans="1:4" x14ac:dyDescent="0.25">
      <c r="A97" s="59" t="s">
        <v>232</v>
      </c>
      <c r="B97" s="60" t="s">
        <v>233</v>
      </c>
      <c r="C97" s="60">
        <v>25</v>
      </c>
      <c r="D97" s="1">
        <v>611110</v>
      </c>
    </row>
    <row r="98" spans="1:4" x14ac:dyDescent="0.25">
      <c r="A98" s="59" t="s">
        <v>234</v>
      </c>
      <c r="B98" s="60" t="s">
        <v>235</v>
      </c>
      <c r="C98" s="60">
        <v>25</v>
      </c>
      <c r="D98" s="1">
        <v>611110</v>
      </c>
    </row>
    <row r="99" spans="1:4" x14ac:dyDescent="0.25">
      <c r="A99" s="59" t="s">
        <v>236</v>
      </c>
      <c r="B99" s="60" t="s">
        <v>237</v>
      </c>
      <c r="C99" s="60">
        <v>36</v>
      </c>
      <c r="D99" s="1">
        <v>611110</v>
      </c>
    </row>
    <row r="100" spans="1:4" x14ac:dyDescent="0.25">
      <c r="A100" s="59" t="s">
        <v>238</v>
      </c>
      <c r="B100" s="60" t="s">
        <v>239</v>
      </c>
      <c r="C100" s="60">
        <v>25</v>
      </c>
      <c r="D100" s="1">
        <v>611110</v>
      </c>
    </row>
    <row r="101" spans="1:4" x14ac:dyDescent="0.25">
      <c r="A101" s="59" t="s">
        <v>240</v>
      </c>
      <c r="B101" s="60" t="s">
        <v>241</v>
      </c>
      <c r="C101" s="60">
        <v>25</v>
      </c>
      <c r="D101" s="1">
        <v>611110</v>
      </c>
    </row>
    <row r="102" spans="1:4" x14ac:dyDescent="0.25">
      <c r="A102" s="59" t="s">
        <v>242</v>
      </c>
      <c r="B102" s="60" t="s">
        <v>243</v>
      </c>
      <c r="C102" s="60">
        <v>36</v>
      </c>
      <c r="D102" s="1">
        <v>611110</v>
      </c>
    </row>
    <row r="103" spans="1:4" x14ac:dyDescent="0.25">
      <c r="A103" s="59" t="s">
        <v>244</v>
      </c>
      <c r="B103" s="60" t="s">
        <v>245</v>
      </c>
      <c r="C103" s="60">
        <v>25</v>
      </c>
      <c r="D103" s="1">
        <v>611110</v>
      </c>
    </row>
    <row r="104" spans="1:4" x14ac:dyDescent="0.25">
      <c r="A104" s="59" t="s">
        <v>246</v>
      </c>
      <c r="B104" s="60" t="s">
        <v>247</v>
      </c>
      <c r="C104" s="60">
        <v>25</v>
      </c>
      <c r="D104" s="1">
        <v>611110</v>
      </c>
    </row>
    <row r="105" spans="1:4" x14ac:dyDescent="0.25">
      <c r="A105" s="59" t="s">
        <v>248</v>
      </c>
      <c r="B105" s="60" t="s">
        <v>249</v>
      </c>
      <c r="C105" s="60">
        <v>36</v>
      </c>
      <c r="D105" s="1">
        <v>611110</v>
      </c>
    </row>
    <row r="106" spans="1:4" x14ac:dyDescent="0.25">
      <c r="A106" s="59" t="s">
        <v>250</v>
      </c>
      <c r="B106" s="60" t="s">
        <v>251</v>
      </c>
      <c r="C106" s="60">
        <v>25</v>
      </c>
      <c r="D106" s="1">
        <v>611110</v>
      </c>
    </row>
    <row r="107" spans="1:4" x14ac:dyDescent="0.25">
      <c r="A107" s="59" t="s">
        <v>252</v>
      </c>
      <c r="B107" s="60" t="s">
        <v>253</v>
      </c>
      <c r="C107" s="60">
        <v>25</v>
      </c>
      <c r="D107" s="1">
        <v>611110</v>
      </c>
    </row>
    <row r="108" spans="1:4" x14ac:dyDescent="0.25">
      <c r="A108" s="59" t="s">
        <v>254</v>
      </c>
      <c r="B108" s="60" t="s">
        <v>255</v>
      </c>
      <c r="C108" s="60">
        <v>36</v>
      </c>
      <c r="D108" s="1">
        <v>611110</v>
      </c>
    </row>
    <row r="109" spans="1:4" x14ac:dyDescent="0.25">
      <c r="A109" s="59" t="s">
        <v>256</v>
      </c>
      <c r="B109" s="60" t="s">
        <v>257</v>
      </c>
      <c r="C109" s="60">
        <v>36</v>
      </c>
      <c r="D109" s="1">
        <v>611110</v>
      </c>
    </row>
    <row r="110" spans="1:4" x14ac:dyDescent="0.25">
      <c r="A110" s="59" t="s">
        <v>258</v>
      </c>
      <c r="B110" s="60" t="s">
        <v>259</v>
      </c>
      <c r="C110" s="60">
        <v>25</v>
      </c>
      <c r="D110" s="1">
        <v>611110</v>
      </c>
    </row>
    <row r="111" spans="1:4" x14ac:dyDescent="0.25">
      <c r="A111" s="59" t="s">
        <v>260</v>
      </c>
      <c r="B111" s="60" t="s">
        <v>261</v>
      </c>
      <c r="C111" s="60">
        <v>25</v>
      </c>
      <c r="D111" s="1">
        <v>611110</v>
      </c>
    </row>
    <row r="112" spans="1:4" x14ac:dyDescent="0.25">
      <c r="A112" s="59" t="s">
        <v>262</v>
      </c>
      <c r="B112" s="60" t="s">
        <v>57</v>
      </c>
      <c r="C112" s="60">
        <v>25</v>
      </c>
      <c r="D112" s="1">
        <v>611110</v>
      </c>
    </row>
    <row r="113" spans="1:4" x14ac:dyDescent="0.25">
      <c r="A113" s="59" t="s">
        <v>263</v>
      </c>
      <c r="B113" s="60" t="s">
        <v>264</v>
      </c>
      <c r="C113" s="60">
        <v>36</v>
      </c>
      <c r="D113" s="1">
        <v>611110</v>
      </c>
    </row>
    <row r="114" spans="1:4" x14ac:dyDescent="0.25">
      <c r="A114" s="59" t="s">
        <v>265</v>
      </c>
      <c r="B114" s="60" t="s">
        <v>266</v>
      </c>
      <c r="C114" s="60">
        <v>25</v>
      </c>
      <c r="D114" s="1">
        <v>611110</v>
      </c>
    </row>
    <row r="115" spans="1:4" x14ac:dyDescent="0.25">
      <c r="A115" s="59" t="s">
        <v>267</v>
      </c>
      <c r="B115" s="60" t="s">
        <v>268</v>
      </c>
      <c r="C115" s="60">
        <v>25</v>
      </c>
      <c r="D115" s="1">
        <v>611110</v>
      </c>
    </row>
    <row r="116" spans="1:4" x14ac:dyDescent="0.25">
      <c r="A116" s="59" t="s">
        <v>269</v>
      </c>
      <c r="B116" s="60" t="s">
        <v>270</v>
      </c>
      <c r="C116" s="60">
        <v>36</v>
      </c>
      <c r="D116" s="1">
        <v>611110</v>
      </c>
    </row>
    <row r="117" spans="1:4" x14ac:dyDescent="0.25">
      <c r="A117" s="59" t="s">
        <v>271</v>
      </c>
      <c r="B117" s="60" t="s">
        <v>272</v>
      </c>
      <c r="C117" s="60">
        <v>36</v>
      </c>
      <c r="D117" s="61">
        <v>611115</v>
      </c>
    </row>
    <row r="118" spans="1:4" x14ac:dyDescent="0.25">
      <c r="A118" s="59" t="s">
        <v>273</v>
      </c>
      <c r="B118" s="60" t="s">
        <v>274</v>
      </c>
      <c r="C118" s="60">
        <v>36</v>
      </c>
      <c r="D118" s="1">
        <v>611110</v>
      </c>
    </row>
    <row r="119" spans="1:4" x14ac:dyDescent="0.25">
      <c r="A119" s="59" t="s">
        <v>275</v>
      </c>
      <c r="B119" s="60" t="s">
        <v>276</v>
      </c>
      <c r="C119" s="60">
        <v>36</v>
      </c>
      <c r="D119" s="1">
        <v>611110</v>
      </c>
    </row>
    <row r="120" spans="1:4" x14ac:dyDescent="0.25">
      <c r="A120" s="59" t="s">
        <v>277</v>
      </c>
      <c r="B120" s="60" t="s">
        <v>278</v>
      </c>
      <c r="C120" s="60">
        <v>37</v>
      </c>
      <c r="D120" s="1">
        <v>611110</v>
      </c>
    </row>
    <row r="121" spans="1:4" x14ac:dyDescent="0.25">
      <c r="A121" s="59" t="s">
        <v>279</v>
      </c>
      <c r="B121" s="60" t="s">
        <v>280</v>
      </c>
      <c r="C121" s="60">
        <v>36</v>
      </c>
      <c r="D121" s="1">
        <v>611110</v>
      </c>
    </row>
    <row r="122" spans="1:4" x14ac:dyDescent="0.25">
      <c r="A122" s="59" t="s">
        <v>281</v>
      </c>
      <c r="B122" s="60" t="s">
        <v>282</v>
      </c>
      <c r="C122" s="60">
        <v>36</v>
      </c>
      <c r="D122" s="1">
        <v>611110</v>
      </c>
    </row>
    <row r="123" spans="1:4" x14ac:dyDescent="0.25">
      <c r="A123" s="59" t="s">
        <v>283</v>
      </c>
      <c r="B123" s="60" t="s">
        <v>284</v>
      </c>
      <c r="C123" s="60">
        <v>36</v>
      </c>
      <c r="D123" s="1">
        <v>611110</v>
      </c>
    </row>
    <row r="124" spans="1:4" x14ac:dyDescent="0.25">
      <c r="A124" s="59" t="s">
        <v>285</v>
      </c>
      <c r="B124" s="60" t="s">
        <v>286</v>
      </c>
      <c r="C124" s="60">
        <v>36</v>
      </c>
      <c r="D124" s="1">
        <v>611110</v>
      </c>
    </row>
    <row r="125" spans="1:4" x14ac:dyDescent="0.25">
      <c r="A125" s="59" t="s">
        <v>287</v>
      </c>
      <c r="B125" s="60" t="s">
        <v>288</v>
      </c>
      <c r="C125" s="60">
        <v>36</v>
      </c>
      <c r="D125" s="1">
        <v>611110</v>
      </c>
    </row>
    <row r="126" spans="1:4" x14ac:dyDescent="0.25">
      <c r="A126" s="59" t="s">
        <v>289</v>
      </c>
      <c r="B126" s="60" t="s">
        <v>290</v>
      </c>
      <c r="C126" s="60">
        <v>36</v>
      </c>
      <c r="D126" s="1">
        <v>611110</v>
      </c>
    </row>
    <row r="127" spans="1:4" x14ac:dyDescent="0.25">
      <c r="A127" s="59" t="s">
        <v>291</v>
      </c>
      <c r="B127" s="60" t="s">
        <v>292</v>
      </c>
      <c r="C127" s="60">
        <v>36</v>
      </c>
      <c r="D127" s="1">
        <v>611110</v>
      </c>
    </row>
    <row r="128" spans="1:4" x14ac:dyDescent="0.25">
      <c r="A128" s="59" t="s">
        <v>293</v>
      </c>
      <c r="B128" s="60" t="s">
        <v>140</v>
      </c>
      <c r="C128" s="60">
        <v>36</v>
      </c>
      <c r="D128" s="1">
        <v>611110</v>
      </c>
    </row>
    <row r="129" spans="1:4" x14ac:dyDescent="0.25">
      <c r="A129" s="59" t="s">
        <v>294</v>
      </c>
      <c r="B129" s="60" t="s">
        <v>140</v>
      </c>
      <c r="C129" s="60">
        <v>36</v>
      </c>
      <c r="D129" s="1">
        <v>611110</v>
      </c>
    </row>
    <row r="130" spans="1:4" x14ac:dyDescent="0.25">
      <c r="A130" s="59" t="s">
        <v>295</v>
      </c>
      <c r="B130" s="60" t="s">
        <v>140</v>
      </c>
      <c r="C130" s="60">
        <v>36</v>
      </c>
      <c r="D130" s="1">
        <v>611110</v>
      </c>
    </row>
    <row r="131" spans="1:4" x14ac:dyDescent="0.25">
      <c r="A131" s="59" t="s">
        <v>296</v>
      </c>
      <c r="B131" s="60" t="s">
        <v>140</v>
      </c>
      <c r="C131" s="60">
        <v>36</v>
      </c>
      <c r="D131" s="1">
        <v>611110</v>
      </c>
    </row>
    <row r="132" spans="1:4" x14ac:dyDescent="0.25">
      <c r="A132" s="59" t="s">
        <v>297</v>
      </c>
      <c r="B132" s="60" t="s">
        <v>298</v>
      </c>
      <c r="C132" s="60">
        <v>25</v>
      </c>
      <c r="D132" s="1">
        <v>611110</v>
      </c>
    </row>
    <row r="133" spans="1:4" x14ac:dyDescent="0.25">
      <c r="A133" s="59" t="s">
        <v>299</v>
      </c>
      <c r="B133" s="60" t="s">
        <v>300</v>
      </c>
      <c r="C133" s="60">
        <v>36</v>
      </c>
      <c r="D133" s="1">
        <v>611110</v>
      </c>
    </row>
    <row r="134" spans="1:4" x14ac:dyDescent="0.25">
      <c r="A134" s="59" t="s">
        <v>301</v>
      </c>
      <c r="B134" s="60" t="s">
        <v>302</v>
      </c>
      <c r="C134" s="60">
        <v>25</v>
      </c>
      <c r="D134" s="1">
        <v>611110</v>
      </c>
    </row>
    <row r="135" spans="1:4" x14ac:dyDescent="0.25">
      <c r="A135" s="59" t="s">
        <v>303</v>
      </c>
      <c r="B135" s="60" t="s">
        <v>304</v>
      </c>
      <c r="C135" s="60">
        <v>36</v>
      </c>
      <c r="D135" s="1">
        <v>611110</v>
      </c>
    </row>
    <row r="136" spans="1:4" x14ac:dyDescent="0.25">
      <c r="A136" s="59" t="s">
        <v>305</v>
      </c>
      <c r="B136" s="60" t="s">
        <v>306</v>
      </c>
      <c r="C136" s="60">
        <v>36</v>
      </c>
      <c r="D136" s="1">
        <v>611110</v>
      </c>
    </row>
    <row r="137" spans="1:4" x14ac:dyDescent="0.25">
      <c r="A137" s="59" t="s">
        <v>307</v>
      </c>
      <c r="B137" s="60" t="s">
        <v>140</v>
      </c>
      <c r="C137" s="60">
        <v>36</v>
      </c>
      <c r="D137" s="1">
        <v>611110</v>
      </c>
    </row>
    <row r="138" spans="1:4" x14ac:dyDescent="0.25">
      <c r="A138" s="59" t="s">
        <v>308</v>
      </c>
      <c r="B138" s="60" t="s">
        <v>57</v>
      </c>
      <c r="C138" s="60">
        <v>25</v>
      </c>
      <c r="D138" s="1">
        <v>611110</v>
      </c>
    </row>
    <row r="139" spans="1:4" x14ac:dyDescent="0.25">
      <c r="A139" s="59" t="s">
        <v>309</v>
      </c>
      <c r="B139" s="60" t="s">
        <v>55</v>
      </c>
      <c r="C139" s="60">
        <v>25</v>
      </c>
      <c r="D139" s="1">
        <v>611110</v>
      </c>
    </row>
    <row r="140" spans="1:4" x14ac:dyDescent="0.25">
      <c r="A140" s="59" t="s">
        <v>310</v>
      </c>
      <c r="B140" s="60" t="s">
        <v>57</v>
      </c>
      <c r="C140" s="60">
        <v>25</v>
      </c>
      <c r="D140" s="1">
        <v>611110</v>
      </c>
    </row>
    <row r="141" spans="1:4" x14ac:dyDescent="0.25">
      <c r="A141" s="59" t="s">
        <v>311</v>
      </c>
      <c r="B141" s="60" t="s">
        <v>55</v>
      </c>
      <c r="C141" s="60">
        <v>25</v>
      </c>
      <c r="D141" s="1">
        <v>611110</v>
      </c>
    </row>
    <row r="142" spans="1:4" x14ac:dyDescent="0.25">
      <c r="A142" s="59" t="s">
        <v>312</v>
      </c>
      <c r="B142" s="60" t="s">
        <v>57</v>
      </c>
      <c r="C142" s="60">
        <v>25</v>
      </c>
      <c r="D142" s="1">
        <v>611110</v>
      </c>
    </row>
    <row r="143" spans="1:4" x14ac:dyDescent="0.25">
      <c r="A143" s="59" t="s">
        <v>313</v>
      </c>
      <c r="B143" s="60" t="s">
        <v>314</v>
      </c>
      <c r="C143" s="60">
        <v>35</v>
      </c>
      <c r="D143" s="1">
        <v>611130</v>
      </c>
    </row>
    <row r="144" spans="1:4" x14ac:dyDescent="0.25">
      <c r="A144" s="59" t="s">
        <v>315</v>
      </c>
      <c r="B144" s="60" t="s">
        <v>316</v>
      </c>
      <c r="C144" s="60">
        <v>35</v>
      </c>
      <c r="D144" s="1">
        <v>611130</v>
      </c>
    </row>
    <row r="145" spans="1:4" x14ac:dyDescent="0.25">
      <c r="A145" s="59" t="s">
        <v>317</v>
      </c>
      <c r="B145" s="60" t="s">
        <v>318</v>
      </c>
      <c r="C145" s="60">
        <v>35</v>
      </c>
      <c r="D145" s="1">
        <v>611130</v>
      </c>
    </row>
    <row r="146" spans="1:4" x14ac:dyDescent="0.25">
      <c r="A146" s="59" t="s">
        <v>319</v>
      </c>
      <c r="B146" s="60" t="s">
        <v>318</v>
      </c>
      <c r="C146" s="60">
        <v>35</v>
      </c>
      <c r="D146" s="1">
        <v>611130</v>
      </c>
    </row>
    <row r="147" spans="1:4" x14ac:dyDescent="0.25">
      <c r="A147" s="59" t="s">
        <v>320</v>
      </c>
      <c r="B147" s="60" t="s">
        <v>321</v>
      </c>
      <c r="C147" s="60">
        <v>35</v>
      </c>
      <c r="D147" s="1">
        <v>611130</v>
      </c>
    </row>
    <row r="148" spans="1:4" x14ac:dyDescent="0.25">
      <c r="A148" s="59" t="s">
        <v>322</v>
      </c>
      <c r="B148" s="60" t="s">
        <v>323</v>
      </c>
      <c r="C148" s="60">
        <v>35</v>
      </c>
      <c r="D148" s="1">
        <v>611130</v>
      </c>
    </row>
    <row r="149" spans="1:4" x14ac:dyDescent="0.25">
      <c r="A149" s="59" t="s">
        <v>324</v>
      </c>
      <c r="B149" s="60" t="s">
        <v>325</v>
      </c>
      <c r="C149" s="60">
        <v>35</v>
      </c>
      <c r="D149" s="1">
        <v>611130</v>
      </c>
    </row>
    <row r="150" spans="1:4" x14ac:dyDescent="0.25">
      <c r="A150" s="59" t="s">
        <v>326</v>
      </c>
      <c r="B150" s="60" t="s">
        <v>327</v>
      </c>
      <c r="C150" s="60">
        <v>35</v>
      </c>
      <c r="D150" s="1">
        <v>611130</v>
      </c>
    </row>
    <row r="151" spans="1:4" x14ac:dyDescent="0.25">
      <c r="A151" s="59" t="s">
        <v>328</v>
      </c>
      <c r="B151" s="60" t="s">
        <v>329</v>
      </c>
      <c r="C151" s="60">
        <v>35</v>
      </c>
      <c r="D151" s="1">
        <v>611130</v>
      </c>
    </row>
    <row r="152" spans="1:4" x14ac:dyDescent="0.25">
      <c r="A152" s="59" t="s">
        <v>330</v>
      </c>
      <c r="B152" s="60" t="s">
        <v>331</v>
      </c>
      <c r="C152" s="60">
        <v>35</v>
      </c>
      <c r="D152" s="1">
        <v>611130</v>
      </c>
    </row>
    <row r="153" spans="1:4" x14ac:dyDescent="0.25">
      <c r="A153" s="59" t="s">
        <v>332</v>
      </c>
      <c r="B153" s="60" t="s">
        <v>333</v>
      </c>
      <c r="C153" s="60">
        <v>35</v>
      </c>
      <c r="D153" s="1">
        <v>611130</v>
      </c>
    </row>
    <row r="154" spans="1:4" x14ac:dyDescent="0.25">
      <c r="A154" s="59" t="s">
        <v>334</v>
      </c>
      <c r="B154" s="60" t="s">
        <v>318</v>
      </c>
      <c r="C154" s="60">
        <v>35</v>
      </c>
      <c r="D154" s="1">
        <v>611130</v>
      </c>
    </row>
    <row r="155" spans="1:4" x14ac:dyDescent="0.25">
      <c r="A155" s="59" t="s">
        <v>335</v>
      </c>
      <c r="B155" s="60" t="s">
        <v>318</v>
      </c>
      <c r="C155" s="60">
        <v>35</v>
      </c>
      <c r="D155" s="1">
        <v>611130</v>
      </c>
    </row>
    <row r="156" spans="1:4" x14ac:dyDescent="0.25">
      <c r="A156" s="59" t="s">
        <v>336</v>
      </c>
      <c r="B156" s="60" t="s">
        <v>318</v>
      </c>
      <c r="C156" s="60">
        <v>35</v>
      </c>
      <c r="D156" s="1">
        <v>611130</v>
      </c>
    </row>
    <row r="157" spans="1:4" x14ac:dyDescent="0.25">
      <c r="A157" s="59" t="s">
        <v>337</v>
      </c>
      <c r="B157" s="60" t="s">
        <v>318</v>
      </c>
      <c r="C157" s="60">
        <v>35</v>
      </c>
      <c r="D157" s="1">
        <v>611130</v>
      </c>
    </row>
    <row r="158" spans="1:4" x14ac:dyDescent="0.25">
      <c r="A158" s="59" t="s">
        <v>338</v>
      </c>
      <c r="B158" s="60" t="s">
        <v>318</v>
      </c>
      <c r="C158" s="60">
        <v>35</v>
      </c>
      <c r="D158" s="1">
        <v>611130</v>
      </c>
    </row>
    <row r="159" spans="1:4" x14ac:dyDescent="0.25">
      <c r="A159" s="59" t="s">
        <v>339</v>
      </c>
      <c r="B159" s="60" t="s">
        <v>318</v>
      </c>
      <c r="C159" s="60">
        <v>35</v>
      </c>
      <c r="D159" s="1">
        <v>611130</v>
      </c>
    </row>
    <row r="160" spans="1:4" x14ac:dyDescent="0.25">
      <c r="A160" s="59" t="s">
        <v>340</v>
      </c>
      <c r="B160" s="60" t="s">
        <v>318</v>
      </c>
      <c r="C160" s="60">
        <v>35</v>
      </c>
      <c r="D160" s="1">
        <v>611130</v>
      </c>
    </row>
    <row r="161" spans="1:4" x14ac:dyDescent="0.25">
      <c r="A161" s="59" t="s">
        <v>341</v>
      </c>
      <c r="B161" s="60" t="s">
        <v>318</v>
      </c>
      <c r="C161" s="60">
        <v>35</v>
      </c>
      <c r="D161" s="1">
        <v>611130</v>
      </c>
    </row>
    <row r="162" spans="1:4" x14ac:dyDescent="0.25">
      <c r="A162" s="59" t="s">
        <v>342</v>
      </c>
      <c r="B162" s="60" t="s">
        <v>318</v>
      </c>
      <c r="C162" s="60">
        <v>35</v>
      </c>
      <c r="D162" s="1">
        <v>611130</v>
      </c>
    </row>
    <row r="163" spans="1:4" x14ac:dyDescent="0.25">
      <c r="A163" s="59" t="s">
        <v>343</v>
      </c>
      <c r="B163" s="60" t="s">
        <v>318</v>
      </c>
      <c r="C163" s="60">
        <v>35</v>
      </c>
      <c r="D163" s="1">
        <v>611130</v>
      </c>
    </row>
    <row r="164" spans="1:4" x14ac:dyDescent="0.25">
      <c r="A164" s="59" t="s">
        <v>344</v>
      </c>
      <c r="B164" s="60" t="s">
        <v>345</v>
      </c>
      <c r="C164" s="60">
        <v>35</v>
      </c>
      <c r="D164" s="1">
        <v>611130</v>
      </c>
    </row>
    <row r="165" spans="1:4" x14ac:dyDescent="0.25">
      <c r="A165" s="59" t="s">
        <v>346</v>
      </c>
      <c r="B165" s="60" t="s">
        <v>318</v>
      </c>
      <c r="C165" s="60">
        <v>35</v>
      </c>
      <c r="D165" s="1">
        <v>611130</v>
      </c>
    </row>
    <row r="166" spans="1:4" x14ac:dyDescent="0.25">
      <c r="A166" s="59" t="s">
        <v>347</v>
      </c>
      <c r="B166" s="60" t="s">
        <v>318</v>
      </c>
      <c r="C166" s="60">
        <v>35</v>
      </c>
      <c r="D166" s="1">
        <v>611130</v>
      </c>
    </row>
    <row r="167" spans="1:4" x14ac:dyDescent="0.25">
      <c r="A167" s="59" t="s">
        <v>348</v>
      </c>
      <c r="B167" s="60" t="s">
        <v>318</v>
      </c>
      <c r="C167" s="60">
        <v>35</v>
      </c>
      <c r="D167" s="1">
        <v>611130</v>
      </c>
    </row>
    <row r="168" spans="1:4" x14ac:dyDescent="0.25">
      <c r="A168" s="59" t="s">
        <v>349</v>
      </c>
      <c r="B168" s="60" t="s">
        <v>318</v>
      </c>
      <c r="C168" s="60">
        <v>35</v>
      </c>
      <c r="D168" s="1">
        <v>611130</v>
      </c>
    </row>
    <row r="169" spans="1:4" x14ac:dyDescent="0.25">
      <c r="A169" s="59" t="s">
        <v>350</v>
      </c>
      <c r="B169" s="60" t="s">
        <v>318</v>
      </c>
      <c r="C169" s="60">
        <v>35</v>
      </c>
      <c r="D169" s="1">
        <v>611130</v>
      </c>
    </row>
    <row r="170" spans="1:4" x14ac:dyDescent="0.25">
      <c r="A170" s="59" t="s">
        <v>351</v>
      </c>
      <c r="B170" s="60" t="s">
        <v>318</v>
      </c>
      <c r="C170" s="60">
        <v>35</v>
      </c>
      <c r="D170" s="1">
        <v>611130</v>
      </c>
    </row>
    <row r="171" spans="1:4" x14ac:dyDescent="0.25">
      <c r="A171" s="59" t="s">
        <v>352</v>
      </c>
      <c r="B171" s="60" t="s">
        <v>318</v>
      </c>
      <c r="C171" s="60">
        <v>35</v>
      </c>
      <c r="D171" s="1">
        <v>611130</v>
      </c>
    </row>
    <row r="172" spans="1:4" x14ac:dyDescent="0.25">
      <c r="A172" s="59" t="s">
        <v>353</v>
      </c>
      <c r="B172" s="60" t="s">
        <v>318</v>
      </c>
      <c r="C172" s="60">
        <v>35</v>
      </c>
      <c r="D172" s="1">
        <v>611130</v>
      </c>
    </row>
    <row r="173" spans="1:4" x14ac:dyDescent="0.25">
      <c r="A173" s="59" t="s">
        <v>354</v>
      </c>
      <c r="B173" s="60" t="s">
        <v>318</v>
      </c>
      <c r="C173" s="60">
        <v>35</v>
      </c>
      <c r="D173" s="1">
        <v>611130</v>
      </c>
    </row>
    <row r="174" spans="1:4" x14ac:dyDescent="0.25">
      <c r="A174" s="59" t="s">
        <v>355</v>
      </c>
      <c r="B174" s="60" t="s">
        <v>318</v>
      </c>
      <c r="C174" s="60">
        <v>35</v>
      </c>
      <c r="D174" s="1">
        <v>611130</v>
      </c>
    </row>
    <row r="175" spans="1:4" x14ac:dyDescent="0.25">
      <c r="A175" s="59" t="s">
        <v>356</v>
      </c>
      <c r="B175" s="60" t="s">
        <v>318</v>
      </c>
      <c r="C175" s="60">
        <v>35</v>
      </c>
      <c r="D175" s="1">
        <v>611130</v>
      </c>
    </row>
    <row r="176" spans="1:4" x14ac:dyDescent="0.25">
      <c r="A176" s="59" t="s">
        <v>357</v>
      </c>
      <c r="B176" s="60" t="s">
        <v>318</v>
      </c>
      <c r="C176" s="60">
        <v>35</v>
      </c>
      <c r="D176" s="1">
        <v>611130</v>
      </c>
    </row>
    <row r="177" spans="1:4" x14ac:dyDescent="0.25">
      <c r="A177" s="59" t="s">
        <v>358</v>
      </c>
      <c r="B177" s="60" t="s">
        <v>318</v>
      </c>
      <c r="C177" s="60">
        <v>35</v>
      </c>
      <c r="D177" s="1">
        <v>611130</v>
      </c>
    </row>
    <row r="178" spans="1:4" x14ac:dyDescent="0.25">
      <c r="A178" s="59" t="s">
        <v>359</v>
      </c>
      <c r="B178" s="60" t="s">
        <v>318</v>
      </c>
      <c r="C178" s="60">
        <v>35</v>
      </c>
      <c r="D178" s="1">
        <v>611130</v>
      </c>
    </row>
    <row r="179" spans="1:4" x14ac:dyDescent="0.25">
      <c r="A179" s="59" t="s">
        <v>360</v>
      </c>
      <c r="B179" s="60" t="s">
        <v>318</v>
      </c>
      <c r="C179" s="60">
        <v>35</v>
      </c>
      <c r="D179" s="1">
        <v>611130</v>
      </c>
    </row>
    <row r="180" spans="1:4" x14ac:dyDescent="0.25">
      <c r="A180" s="59" t="s">
        <v>361</v>
      </c>
      <c r="B180" s="60" t="s">
        <v>318</v>
      </c>
      <c r="C180" s="60">
        <v>35</v>
      </c>
      <c r="D180" s="1">
        <v>611130</v>
      </c>
    </row>
    <row r="181" spans="1:4" x14ac:dyDescent="0.25">
      <c r="A181" s="59" t="s">
        <v>362</v>
      </c>
      <c r="B181" s="60" t="s">
        <v>318</v>
      </c>
      <c r="C181" s="60">
        <v>35</v>
      </c>
      <c r="D181" s="1">
        <v>611130</v>
      </c>
    </row>
    <row r="182" spans="1:4" x14ac:dyDescent="0.25">
      <c r="A182" s="59" t="s">
        <v>363</v>
      </c>
      <c r="B182" s="60" t="s">
        <v>318</v>
      </c>
      <c r="C182" s="60">
        <v>35</v>
      </c>
      <c r="D182" s="1">
        <v>611130</v>
      </c>
    </row>
    <row r="183" spans="1:4" x14ac:dyDescent="0.25">
      <c r="A183" s="59" t="s">
        <v>364</v>
      </c>
      <c r="B183" s="60" t="s">
        <v>318</v>
      </c>
      <c r="C183" s="60">
        <v>35</v>
      </c>
      <c r="D183" s="1">
        <v>611130</v>
      </c>
    </row>
    <row r="184" spans="1:4" x14ac:dyDescent="0.25">
      <c r="A184" s="59" t="s">
        <v>365</v>
      </c>
      <c r="B184" s="60" t="s">
        <v>318</v>
      </c>
      <c r="C184" s="60">
        <v>35</v>
      </c>
      <c r="D184" s="1">
        <v>611130</v>
      </c>
    </row>
    <row r="185" spans="1:4" x14ac:dyDescent="0.25">
      <c r="A185" s="59" t="s">
        <v>366</v>
      </c>
      <c r="B185" s="60" t="s">
        <v>318</v>
      </c>
      <c r="C185" s="60">
        <v>35</v>
      </c>
      <c r="D185" s="1">
        <v>611130</v>
      </c>
    </row>
    <row r="186" spans="1:4" x14ac:dyDescent="0.25">
      <c r="A186" s="59" t="s">
        <v>367</v>
      </c>
      <c r="B186" s="60" t="s">
        <v>318</v>
      </c>
      <c r="C186" s="60">
        <v>35</v>
      </c>
      <c r="D186" s="1">
        <v>611130</v>
      </c>
    </row>
    <row r="187" spans="1:4" x14ac:dyDescent="0.25">
      <c r="A187" s="59" t="s">
        <v>368</v>
      </c>
      <c r="B187" s="60" t="s">
        <v>369</v>
      </c>
      <c r="C187" s="60">
        <v>35</v>
      </c>
      <c r="D187" s="1">
        <v>611130</v>
      </c>
    </row>
    <row r="188" spans="1:4" x14ac:dyDescent="0.25">
      <c r="A188" s="59" t="s">
        <v>370</v>
      </c>
      <c r="B188" s="60" t="s">
        <v>318</v>
      </c>
      <c r="C188" s="60">
        <v>35</v>
      </c>
      <c r="D188" s="1">
        <v>611130</v>
      </c>
    </row>
    <row r="189" spans="1:4" x14ac:dyDescent="0.25">
      <c r="A189" s="59" t="s">
        <v>371</v>
      </c>
      <c r="B189" s="60" t="s">
        <v>318</v>
      </c>
      <c r="C189" s="60">
        <v>35</v>
      </c>
      <c r="D189" s="1">
        <v>611130</v>
      </c>
    </row>
    <row r="190" spans="1:4" x14ac:dyDescent="0.25">
      <c r="A190" s="59" t="s">
        <v>372</v>
      </c>
      <c r="B190" s="60" t="s">
        <v>318</v>
      </c>
      <c r="C190" s="60">
        <v>35</v>
      </c>
      <c r="D190" s="1">
        <v>611130</v>
      </c>
    </row>
    <row r="191" spans="1:4" x14ac:dyDescent="0.25">
      <c r="A191" s="59" t="s">
        <v>373</v>
      </c>
      <c r="B191" s="60" t="s">
        <v>374</v>
      </c>
      <c r="C191" s="60">
        <v>35</v>
      </c>
      <c r="D191" s="1">
        <v>611130</v>
      </c>
    </row>
    <row r="192" spans="1:4" x14ac:dyDescent="0.25">
      <c r="A192" s="59" t="s">
        <v>375</v>
      </c>
      <c r="B192" s="60" t="s">
        <v>318</v>
      </c>
      <c r="C192" s="60">
        <v>35</v>
      </c>
      <c r="D192" s="1">
        <v>611130</v>
      </c>
    </row>
    <row r="193" spans="1:4" x14ac:dyDescent="0.25">
      <c r="A193" s="59" t="s">
        <v>376</v>
      </c>
      <c r="B193" s="60" t="s">
        <v>318</v>
      </c>
      <c r="C193" s="60">
        <v>35</v>
      </c>
      <c r="D193" s="1">
        <v>611130</v>
      </c>
    </row>
    <row r="194" spans="1:4" x14ac:dyDescent="0.25">
      <c r="A194" s="59" t="s">
        <v>377</v>
      </c>
      <c r="B194" s="60" t="s">
        <v>318</v>
      </c>
      <c r="C194" s="60">
        <v>35</v>
      </c>
      <c r="D194" s="1">
        <v>611130</v>
      </c>
    </row>
    <row r="195" spans="1:4" x14ac:dyDescent="0.25">
      <c r="A195" s="59" t="s">
        <v>378</v>
      </c>
      <c r="B195" s="60" t="s">
        <v>318</v>
      </c>
      <c r="C195" s="60">
        <v>35</v>
      </c>
      <c r="D195" s="1">
        <v>611130</v>
      </c>
    </row>
    <row r="196" spans="1:4" x14ac:dyDescent="0.25">
      <c r="A196" s="59" t="s">
        <v>379</v>
      </c>
      <c r="B196" s="60" t="s">
        <v>318</v>
      </c>
      <c r="C196" s="60">
        <v>35</v>
      </c>
      <c r="D196" s="1">
        <v>611130</v>
      </c>
    </row>
    <row r="197" spans="1:4" x14ac:dyDescent="0.25">
      <c r="A197" s="59" t="s">
        <v>380</v>
      </c>
      <c r="B197" s="60" t="s">
        <v>318</v>
      </c>
      <c r="C197" s="60">
        <v>35</v>
      </c>
      <c r="D197" s="1">
        <v>611130</v>
      </c>
    </row>
    <row r="198" spans="1:4" x14ac:dyDescent="0.25">
      <c r="A198" s="59" t="s">
        <v>381</v>
      </c>
      <c r="B198" s="60" t="s">
        <v>318</v>
      </c>
      <c r="C198" s="60">
        <v>35</v>
      </c>
      <c r="D198" s="1">
        <v>611130</v>
      </c>
    </row>
    <row r="199" spans="1:4" x14ac:dyDescent="0.25">
      <c r="A199" s="59" t="s">
        <v>382</v>
      </c>
      <c r="B199" s="60" t="s">
        <v>318</v>
      </c>
      <c r="C199" s="60">
        <v>35</v>
      </c>
      <c r="D199" s="1">
        <v>611130</v>
      </c>
    </row>
    <row r="200" spans="1:4" x14ac:dyDescent="0.25">
      <c r="A200" s="59" t="s">
        <v>383</v>
      </c>
      <c r="B200" s="60" t="s">
        <v>318</v>
      </c>
      <c r="C200" s="60">
        <v>35</v>
      </c>
      <c r="D200" s="1">
        <v>611130</v>
      </c>
    </row>
    <row r="201" spans="1:4" x14ac:dyDescent="0.25">
      <c r="A201" s="59" t="s">
        <v>384</v>
      </c>
      <c r="B201" s="60" t="s">
        <v>318</v>
      </c>
      <c r="C201" s="60">
        <v>35</v>
      </c>
      <c r="D201" s="1">
        <v>611130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21"/>
  <sheetViews>
    <sheetView workbookViewId="0">
      <selection activeCell="E30" sqref="E30"/>
    </sheetView>
  </sheetViews>
  <sheetFormatPr defaultRowHeight="15" x14ac:dyDescent="0.25"/>
  <cols>
    <col min="1" max="1" width="17.5703125" bestFit="1" customWidth="1"/>
  </cols>
  <sheetData>
    <row r="1" spans="1:1" x14ac:dyDescent="0.25">
      <c r="A1" s="42" t="s">
        <v>9</v>
      </c>
    </row>
    <row r="2" spans="1:1" x14ac:dyDescent="0.25">
      <c r="A2" s="43" t="s">
        <v>4</v>
      </c>
    </row>
    <row r="3" spans="1:1" x14ac:dyDescent="0.25">
      <c r="A3" s="43" t="s">
        <v>419</v>
      </c>
    </row>
    <row r="4" spans="1:1" x14ac:dyDescent="0.25">
      <c r="A4" s="43" t="s">
        <v>5</v>
      </c>
    </row>
    <row r="5" spans="1:1" x14ac:dyDescent="0.25">
      <c r="A5" s="43" t="s">
        <v>389</v>
      </c>
    </row>
    <row r="6" spans="1:1" x14ac:dyDescent="0.25">
      <c r="A6" s="43"/>
    </row>
    <row r="7" spans="1:1" x14ac:dyDescent="0.25">
      <c r="A7" s="43" t="s">
        <v>14</v>
      </c>
    </row>
    <row r="8" spans="1:1" x14ac:dyDescent="0.25">
      <c r="A8" s="43" t="s">
        <v>15</v>
      </c>
    </row>
    <row r="9" spans="1:1" x14ac:dyDescent="0.25">
      <c r="A9" s="43" t="s">
        <v>16</v>
      </c>
    </row>
    <row r="10" spans="1:1" x14ac:dyDescent="0.25">
      <c r="A10" s="43"/>
    </row>
    <row r="11" spans="1:1" x14ac:dyDescent="0.25">
      <c r="A11" s="43" t="s">
        <v>19</v>
      </c>
    </row>
    <row r="12" spans="1:1" x14ac:dyDescent="0.25">
      <c r="A12" s="43" t="s">
        <v>20</v>
      </c>
    </row>
    <row r="13" spans="1:1" x14ac:dyDescent="0.25">
      <c r="A13" s="43" t="s">
        <v>390</v>
      </c>
    </row>
    <row r="14" spans="1:1" x14ac:dyDescent="0.25">
      <c r="A14" s="43" t="s">
        <v>21</v>
      </c>
    </row>
    <row r="15" spans="1:1" x14ac:dyDescent="0.25">
      <c r="A15" s="43"/>
    </row>
    <row r="16" spans="1:1" x14ac:dyDescent="0.25">
      <c r="A16" s="43" t="s">
        <v>23</v>
      </c>
    </row>
    <row r="17" spans="1:1" x14ac:dyDescent="0.25">
      <c r="A17" s="44" t="s">
        <v>24</v>
      </c>
    </row>
    <row r="18" spans="1:1" x14ac:dyDescent="0.25">
      <c r="A18" s="44"/>
    </row>
    <row r="20" spans="1:1" x14ac:dyDescent="0.25">
      <c r="A20" t="s">
        <v>416</v>
      </c>
    </row>
    <row r="21" spans="1:1" x14ac:dyDescent="0.25">
      <c r="A21" s="94" t="b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145"/>
  <sheetViews>
    <sheetView workbookViewId="0">
      <selection activeCell="E13" sqref="E13"/>
    </sheetView>
  </sheetViews>
  <sheetFormatPr defaultRowHeight="15" x14ac:dyDescent="0.25"/>
  <cols>
    <col min="1" max="1" width="8" style="1" bestFit="1" customWidth="1"/>
    <col min="2" max="3" width="10.7109375" style="1" bestFit="1" customWidth="1"/>
    <col min="4" max="4" width="7.42578125" style="1" bestFit="1" customWidth="1"/>
    <col min="5" max="6" width="9.140625" style="1"/>
    <col min="7" max="7" width="15.140625" style="1" bestFit="1" customWidth="1"/>
    <col min="8" max="8" width="10.7109375" style="1" bestFit="1" customWidth="1"/>
    <col min="9" max="16384" width="9.140625" style="1"/>
  </cols>
  <sheetData>
    <row r="1" spans="1:10" x14ac:dyDescent="0.25">
      <c r="A1" s="9" t="s">
        <v>32</v>
      </c>
      <c r="B1" s="10" t="s">
        <v>30</v>
      </c>
      <c r="C1" s="11" t="s">
        <v>31</v>
      </c>
      <c r="D1" s="12" t="s">
        <v>33</v>
      </c>
      <c r="G1" s="1" t="s">
        <v>30</v>
      </c>
      <c r="H1" s="13">
        <v>43344</v>
      </c>
    </row>
    <row r="2" spans="1:10" x14ac:dyDescent="0.25">
      <c r="A2" s="15">
        <v>43282</v>
      </c>
      <c r="B2" s="6">
        <v>43273</v>
      </c>
      <c r="C2" s="6">
        <v>43302</v>
      </c>
      <c r="D2" s="2">
        <v>1</v>
      </c>
      <c r="G2" s="1" t="s">
        <v>31</v>
      </c>
      <c r="H2" s="13">
        <v>43588</v>
      </c>
    </row>
    <row r="3" spans="1:10" x14ac:dyDescent="0.25">
      <c r="A3" s="15">
        <v>43313</v>
      </c>
      <c r="B3" s="6">
        <v>43303</v>
      </c>
      <c r="C3" s="6">
        <v>43333</v>
      </c>
      <c r="D3" s="2">
        <v>2</v>
      </c>
      <c r="G3" s="1" t="s">
        <v>34</v>
      </c>
      <c r="H3" s="1" t="e">
        <f t="array" ref="H3">(INDEX(PAYPERIOD_DATES[PAY PD],MATCH(1,(IF($H$2&gt;=PAYPERIOD_DATES[START],IF($H$2&lt;=PAYPERIOD_DATES[END],1)))))-INDEX(PAYPERIOD_DATES[PAY PD],MATCH(1,(IF(REQUEST!$B$19&gt;=PAYPERIOD_DATES[START],IF(REQUEST!$B$19&lt;=PAYPERIOD_DATES[END],1))))))+1</f>
        <v>#N/A</v>
      </c>
    </row>
    <row r="4" spans="1:10" x14ac:dyDescent="0.25">
      <c r="A4" s="15">
        <v>43344</v>
      </c>
      <c r="B4" s="6">
        <v>43334</v>
      </c>
      <c r="C4" s="6">
        <v>43364</v>
      </c>
      <c r="D4" s="2">
        <v>3</v>
      </c>
      <c r="G4" s="1" t="s">
        <v>37</v>
      </c>
      <c r="H4" s="13">
        <f t="array" ref="H4">VLOOKUP(INDEX(PAYPERIOD_DATES[MONTH],MATCH(1,(IF($H$1&gt;=PAYPERIOD_DATES[START],IF($H$1&lt;=PAYPERIOD_DATES[END],1))))),PAYPERIOD_DATES[],2,FALSE)</f>
        <v>43334</v>
      </c>
      <c r="J4" s="13">
        <f t="array" ref="J4">VLOOKUP(INDEX(PAYPERIOD_DATES[MONTH],MATCH(1,(IF($H$1&gt;=PAYPERIOD_DATES[START],IF($H$1&lt;=PAYPERIOD_DATES[END],1))))),PAYPERIOD_DATES[],2,FALSE)</f>
        <v>43334</v>
      </c>
    </row>
    <row r="5" spans="1:10" x14ac:dyDescent="0.25">
      <c r="A5" s="15">
        <v>43374</v>
      </c>
      <c r="B5" s="6">
        <v>43365</v>
      </c>
      <c r="C5" s="6">
        <v>43394</v>
      </c>
      <c r="D5" s="2">
        <v>4</v>
      </c>
      <c r="G5" s="1" t="s">
        <v>36</v>
      </c>
      <c r="H5" s="13">
        <f t="array" ref="H5">VLOOKUP(INDEX(PAYPERIOD_DATES[MONTH],MATCH(1,(IF($H$2&gt;=PAYPERIOD_DATES[START],IF($H$2&lt;=PAYPERIOD_DATES[END],1))))),PAYPERIOD_DATES[],3,FALSE)</f>
        <v>43606</v>
      </c>
    </row>
    <row r="6" spans="1:10" x14ac:dyDescent="0.25">
      <c r="A6" s="15">
        <v>43405</v>
      </c>
      <c r="B6" s="6">
        <v>43395</v>
      </c>
      <c r="C6" s="6">
        <v>43425</v>
      </c>
      <c r="D6" s="2">
        <v>5</v>
      </c>
    </row>
    <row r="7" spans="1:10" x14ac:dyDescent="0.25">
      <c r="A7" s="15">
        <v>43435</v>
      </c>
      <c r="B7" s="7">
        <v>43426</v>
      </c>
      <c r="C7" s="6">
        <v>43455</v>
      </c>
      <c r="D7" s="3">
        <v>6</v>
      </c>
    </row>
    <row r="8" spans="1:10" x14ac:dyDescent="0.25">
      <c r="A8" s="15">
        <v>43466</v>
      </c>
      <c r="B8" s="8">
        <v>43456</v>
      </c>
      <c r="C8" s="6">
        <v>43486</v>
      </c>
      <c r="D8" s="4">
        <v>7</v>
      </c>
    </row>
    <row r="9" spans="1:10" x14ac:dyDescent="0.25">
      <c r="A9" s="15">
        <v>43497</v>
      </c>
      <c r="B9" s="8">
        <v>43487</v>
      </c>
      <c r="C9" s="6">
        <v>43517</v>
      </c>
      <c r="D9" s="4">
        <v>8</v>
      </c>
    </row>
    <row r="10" spans="1:10" x14ac:dyDescent="0.25">
      <c r="A10" s="15">
        <v>43525</v>
      </c>
      <c r="B10" s="8">
        <v>43518</v>
      </c>
      <c r="C10" s="6">
        <v>43545</v>
      </c>
      <c r="D10" s="4">
        <v>9</v>
      </c>
    </row>
    <row r="11" spans="1:10" x14ac:dyDescent="0.25">
      <c r="A11" s="15">
        <v>43556</v>
      </c>
      <c r="B11" s="8">
        <v>43546</v>
      </c>
      <c r="C11" s="6">
        <v>43576</v>
      </c>
      <c r="D11" s="4">
        <v>10</v>
      </c>
    </row>
    <row r="12" spans="1:10" x14ac:dyDescent="0.25">
      <c r="A12" s="15">
        <v>43586</v>
      </c>
      <c r="B12" s="8">
        <v>43577</v>
      </c>
      <c r="C12" s="6">
        <v>43606</v>
      </c>
      <c r="D12" s="4">
        <v>11</v>
      </c>
    </row>
    <row r="13" spans="1:10" x14ac:dyDescent="0.25">
      <c r="A13" s="15">
        <v>43617</v>
      </c>
      <c r="B13" s="8">
        <v>43607</v>
      </c>
      <c r="C13" s="6">
        <v>43637</v>
      </c>
      <c r="D13" s="5">
        <v>12</v>
      </c>
    </row>
    <row r="14" spans="1:10" x14ac:dyDescent="0.25">
      <c r="A14" s="15">
        <v>43647</v>
      </c>
      <c r="B14" s="6">
        <v>43638</v>
      </c>
      <c r="C14" s="6">
        <v>43667</v>
      </c>
      <c r="D14" s="2">
        <v>1</v>
      </c>
    </row>
    <row r="15" spans="1:10" x14ac:dyDescent="0.25">
      <c r="A15" s="15">
        <v>43678</v>
      </c>
      <c r="B15" s="6">
        <v>43668</v>
      </c>
      <c r="C15" s="6">
        <v>43698</v>
      </c>
      <c r="D15" s="2">
        <v>2</v>
      </c>
    </row>
    <row r="16" spans="1:10" x14ac:dyDescent="0.25">
      <c r="A16" s="15">
        <v>43709</v>
      </c>
      <c r="B16" s="6">
        <v>43699</v>
      </c>
      <c r="C16" s="6">
        <v>43729</v>
      </c>
      <c r="D16" s="2">
        <v>3</v>
      </c>
    </row>
    <row r="17" spans="1:4" x14ac:dyDescent="0.25">
      <c r="A17" s="15">
        <v>43739</v>
      </c>
      <c r="B17" s="6">
        <v>43730</v>
      </c>
      <c r="C17" s="6">
        <v>43759</v>
      </c>
      <c r="D17" s="2">
        <v>4</v>
      </c>
    </row>
    <row r="18" spans="1:4" x14ac:dyDescent="0.25">
      <c r="A18" s="15">
        <v>43770</v>
      </c>
      <c r="B18" s="6">
        <v>43760</v>
      </c>
      <c r="C18" s="6">
        <v>43790</v>
      </c>
      <c r="D18" s="2">
        <v>5</v>
      </c>
    </row>
    <row r="19" spans="1:4" x14ac:dyDescent="0.25">
      <c r="A19" s="15">
        <v>43800</v>
      </c>
      <c r="B19" s="7">
        <v>43791</v>
      </c>
      <c r="C19" s="6">
        <v>43820</v>
      </c>
      <c r="D19" s="3">
        <v>6</v>
      </c>
    </row>
    <row r="20" spans="1:4" x14ac:dyDescent="0.25">
      <c r="A20" s="15">
        <v>43831</v>
      </c>
      <c r="B20" s="8">
        <v>43821</v>
      </c>
      <c r="C20" s="6">
        <v>43851</v>
      </c>
      <c r="D20" s="4">
        <v>7</v>
      </c>
    </row>
    <row r="21" spans="1:4" x14ac:dyDescent="0.25">
      <c r="A21" s="15">
        <v>43862</v>
      </c>
      <c r="B21" s="8">
        <v>43852</v>
      </c>
      <c r="C21" s="6">
        <v>43882</v>
      </c>
      <c r="D21" s="4">
        <v>8</v>
      </c>
    </row>
    <row r="22" spans="1:4" x14ac:dyDescent="0.25">
      <c r="A22" s="15">
        <v>43891</v>
      </c>
      <c r="B22" s="8">
        <v>43883</v>
      </c>
      <c r="C22" s="6">
        <v>43911</v>
      </c>
      <c r="D22" s="4">
        <v>9</v>
      </c>
    </row>
    <row r="23" spans="1:4" x14ac:dyDescent="0.25">
      <c r="A23" s="15">
        <v>43922</v>
      </c>
      <c r="B23" s="8">
        <v>43912</v>
      </c>
      <c r="C23" s="6">
        <v>43942</v>
      </c>
      <c r="D23" s="4">
        <v>10</v>
      </c>
    </row>
    <row r="24" spans="1:4" x14ac:dyDescent="0.25">
      <c r="A24" s="15">
        <v>43952</v>
      </c>
      <c r="B24" s="8">
        <v>43943</v>
      </c>
      <c r="C24" s="6">
        <v>43972</v>
      </c>
      <c r="D24" s="4">
        <v>11</v>
      </c>
    </row>
    <row r="25" spans="1:4" x14ac:dyDescent="0.25">
      <c r="A25" s="15">
        <v>43983</v>
      </c>
      <c r="B25" s="8">
        <v>43973</v>
      </c>
      <c r="C25" s="6">
        <v>44003</v>
      </c>
      <c r="D25" s="5">
        <v>12</v>
      </c>
    </row>
    <row r="26" spans="1:4" x14ac:dyDescent="0.25">
      <c r="A26" s="15">
        <v>44013</v>
      </c>
      <c r="B26" s="6">
        <v>44004</v>
      </c>
      <c r="C26" s="6">
        <v>44033</v>
      </c>
      <c r="D26" s="2">
        <v>1</v>
      </c>
    </row>
    <row r="27" spans="1:4" x14ac:dyDescent="0.25">
      <c r="A27" s="15">
        <v>44044</v>
      </c>
      <c r="B27" s="6">
        <v>44034</v>
      </c>
      <c r="C27" s="6">
        <v>44064</v>
      </c>
      <c r="D27" s="2">
        <v>2</v>
      </c>
    </row>
    <row r="28" spans="1:4" x14ac:dyDescent="0.25">
      <c r="A28" s="15">
        <v>44075</v>
      </c>
      <c r="B28" s="6">
        <v>44065</v>
      </c>
      <c r="C28" s="6">
        <v>44095</v>
      </c>
      <c r="D28" s="2">
        <v>3</v>
      </c>
    </row>
    <row r="29" spans="1:4" x14ac:dyDescent="0.25">
      <c r="A29" s="15">
        <v>44105</v>
      </c>
      <c r="B29" s="6">
        <v>44096</v>
      </c>
      <c r="C29" s="6">
        <v>44125</v>
      </c>
      <c r="D29" s="2">
        <v>4</v>
      </c>
    </row>
    <row r="30" spans="1:4" x14ac:dyDescent="0.25">
      <c r="A30" s="15">
        <v>44136</v>
      </c>
      <c r="B30" s="6">
        <v>44126</v>
      </c>
      <c r="C30" s="6">
        <v>44156</v>
      </c>
      <c r="D30" s="2">
        <v>5</v>
      </c>
    </row>
    <row r="31" spans="1:4" x14ac:dyDescent="0.25">
      <c r="A31" s="15">
        <v>44166</v>
      </c>
      <c r="B31" s="7">
        <v>44157</v>
      </c>
      <c r="C31" s="6">
        <v>44186</v>
      </c>
      <c r="D31" s="3">
        <v>6</v>
      </c>
    </row>
    <row r="32" spans="1:4" x14ac:dyDescent="0.25">
      <c r="A32" s="15">
        <v>44197</v>
      </c>
      <c r="B32" s="8">
        <v>44187</v>
      </c>
      <c r="C32" s="6">
        <v>44217</v>
      </c>
      <c r="D32" s="4">
        <v>7</v>
      </c>
    </row>
    <row r="33" spans="1:4" x14ac:dyDescent="0.25">
      <c r="A33" s="15">
        <v>44228</v>
      </c>
      <c r="B33" s="8">
        <v>44218</v>
      </c>
      <c r="C33" s="6">
        <v>44248</v>
      </c>
      <c r="D33" s="4">
        <v>8</v>
      </c>
    </row>
    <row r="34" spans="1:4" x14ac:dyDescent="0.25">
      <c r="A34" s="15">
        <v>44256</v>
      </c>
      <c r="B34" s="8">
        <v>44249</v>
      </c>
      <c r="C34" s="6">
        <v>44276</v>
      </c>
      <c r="D34" s="4">
        <v>9</v>
      </c>
    </row>
    <row r="35" spans="1:4" x14ac:dyDescent="0.25">
      <c r="A35" s="15">
        <v>44287</v>
      </c>
      <c r="B35" s="6">
        <v>44277</v>
      </c>
      <c r="C35" s="6">
        <v>44307</v>
      </c>
      <c r="D35" s="4">
        <v>10</v>
      </c>
    </row>
    <row r="36" spans="1:4" x14ac:dyDescent="0.25">
      <c r="A36" s="15">
        <v>44317</v>
      </c>
      <c r="B36" s="6">
        <v>44308</v>
      </c>
      <c r="C36" s="6">
        <v>44337</v>
      </c>
      <c r="D36" s="4">
        <v>11</v>
      </c>
    </row>
    <row r="37" spans="1:4" x14ac:dyDescent="0.25">
      <c r="A37" s="15">
        <v>44348</v>
      </c>
      <c r="B37" s="6">
        <v>44338</v>
      </c>
      <c r="C37" s="6">
        <v>44368</v>
      </c>
      <c r="D37" s="5">
        <v>12</v>
      </c>
    </row>
    <row r="38" spans="1:4" x14ac:dyDescent="0.25">
      <c r="A38" s="15">
        <v>44378</v>
      </c>
      <c r="B38" s="6">
        <v>44369</v>
      </c>
      <c r="C38" s="6">
        <v>44398</v>
      </c>
      <c r="D38" s="2">
        <v>1</v>
      </c>
    </row>
    <row r="39" spans="1:4" x14ac:dyDescent="0.25">
      <c r="A39" s="15">
        <v>44409</v>
      </c>
      <c r="B39" s="6">
        <v>44399</v>
      </c>
      <c r="C39" s="6">
        <v>44429</v>
      </c>
      <c r="D39" s="2">
        <v>2</v>
      </c>
    </row>
    <row r="40" spans="1:4" x14ac:dyDescent="0.25">
      <c r="A40" s="15">
        <v>44440</v>
      </c>
      <c r="B40" s="7">
        <v>44430</v>
      </c>
      <c r="C40" s="6">
        <v>44460</v>
      </c>
      <c r="D40" s="2">
        <v>3</v>
      </c>
    </row>
    <row r="41" spans="1:4" x14ac:dyDescent="0.25">
      <c r="A41" s="15">
        <v>44470</v>
      </c>
      <c r="B41" s="8">
        <v>44461</v>
      </c>
      <c r="C41" s="6">
        <v>44490</v>
      </c>
      <c r="D41" s="2">
        <v>4</v>
      </c>
    </row>
    <row r="42" spans="1:4" x14ac:dyDescent="0.25">
      <c r="A42" s="15">
        <v>44501</v>
      </c>
      <c r="B42" s="8">
        <v>44491</v>
      </c>
      <c r="C42" s="6">
        <v>44521</v>
      </c>
      <c r="D42" s="2">
        <v>5</v>
      </c>
    </row>
    <row r="43" spans="1:4" x14ac:dyDescent="0.25">
      <c r="A43" s="15">
        <v>44531</v>
      </c>
      <c r="B43" s="8">
        <v>44522</v>
      </c>
      <c r="C43" s="6">
        <v>44551</v>
      </c>
      <c r="D43" s="3">
        <v>6</v>
      </c>
    </row>
    <row r="44" spans="1:4" x14ac:dyDescent="0.25">
      <c r="A44" s="15">
        <v>44562</v>
      </c>
      <c r="B44" s="8">
        <v>44552</v>
      </c>
      <c r="C44" s="6">
        <v>44582</v>
      </c>
      <c r="D44" s="4">
        <v>7</v>
      </c>
    </row>
    <row r="45" spans="1:4" x14ac:dyDescent="0.25">
      <c r="A45" s="15">
        <v>44593</v>
      </c>
      <c r="B45" s="8">
        <v>44583</v>
      </c>
      <c r="C45" s="6">
        <v>44613</v>
      </c>
      <c r="D45" s="4">
        <v>8</v>
      </c>
    </row>
    <row r="46" spans="1:4" x14ac:dyDescent="0.25">
      <c r="A46" s="15">
        <v>44621</v>
      </c>
      <c r="B46" s="8">
        <v>44614</v>
      </c>
      <c r="C46" s="6">
        <v>44641</v>
      </c>
      <c r="D46" s="4">
        <v>9</v>
      </c>
    </row>
    <row r="47" spans="1:4" x14ac:dyDescent="0.25">
      <c r="A47" s="15">
        <v>44652</v>
      </c>
      <c r="B47" s="6">
        <v>44642</v>
      </c>
      <c r="C47" s="6">
        <v>44672</v>
      </c>
      <c r="D47" s="4">
        <v>10</v>
      </c>
    </row>
    <row r="48" spans="1:4" x14ac:dyDescent="0.25">
      <c r="A48" s="15">
        <v>44682</v>
      </c>
      <c r="B48" s="6">
        <v>44673</v>
      </c>
      <c r="C48" s="6">
        <v>44702</v>
      </c>
      <c r="D48" s="4">
        <v>11</v>
      </c>
    </row>
    <row r="49" spans="1:4" x14ac:dyDescent="0.25">
      <c r="A49" s="15">
        <v>44713</v>
      </c>
      <c r="B49" s="6">
        <v>44703</v>
      </c>
      <c r="C49" s="6">
        <v>44733</v>
      </c>
      <c r="D49" s="5">
        <v>12</v>
      </c>
    </row>
    <row r="50" spans="1:4" x14ac:dyDescent="0.25">
      <c r="A50" s="15">
        <v>44743</v>
      </c>
      <c r="B50" s="6">
        <v>44734</v>
      </c>
      <c r="C50" s="6">
        <v>44763</v>
      </c>
      <c r="D50" s="2">
        <v>1</v>
      </c>
    </row>
    <row r="51" spans="1:4" x14ac:dyDescent="0.25">
      <c r="A51" s="15">
        <v>44774</v>
      </c>
      <c r="B51" s="6">
        <v>44764</v>
      </c>
      <c r="C51" s="6">
        <v>44794</v>
      </c>
      <c r="D51" s="2">
        <v>2</v>
      </c>
    </row>
    <row r="52" spans="1:4" x14ac:dyDescent="0.25">
      <c r="A52" s="15">
        <v>44805</v>
      </c>
      <c r="B52" s="7">
        <v>44795</v>
      </c>
      <c r="C52" s="6">
        <v>44825</v>
      </c>
      <c r="D52" s="2">
        <v>3</v>
      </c>
    </row>
    <row r="53" spans="1:4" x14ac:dyDescent="0.25">
      <c r="A53" s="15">
        <v>44835</v>
      </c>
      <c r="B53" s="8">
        <v>44826</v>
      </c>
      <c r="C53" s="6">
        <v>44855</v>
      </c>
      <c r="D53" s="2">
        <v>4</v>
      </c>
    </row>
    <row r="54" spans="1:4" x14ac:dyDescent="0.25">
      <c r="A54" s="15">
        <v>44866</v>
      </c>
      <c r="B54" s="8">
        <v>44856</v>
      </c>
      <c r="C54" s="6">
        <v>44886</v>
      </c>
      <c r="D54" s="2">
        <v>5</v>
      </c>
    </row>
    <row r="55" spans="1:4" x14ac:dyDescent="0.25">
      <c r="A55" s="15">
        <v>44896</v>
      </c>
      <c r="B55" s="8">
        <v>44887</v>
      </c>
      <c r="C55" s="6">
        <v>44916</v>
      </c>
      <c r="D55" s="3">
        <v>6</v>
      </c>
    </row>
    <row r="56" spans="1:4" x14ac:dyDescent="0.25">
      <c r="A56" s="15">
        <v>44927</v>
      </c>
      <c r="B56" s="6">
        <v>44917</v>
      </c>
      <c r="C56" s="6">
        <v>44947</v>
      </c>
      <c r="D56" s="4">
        <v>7</v>
      </c>
    </row>
    <row r="57" spans="1:4" x14ac:dyDescent="0.25">
      <c r="A57" s="15">
        <v>44958</v>
      </c>
      <c r="B57" s="6">
        <v>44948</v>
      </c>
      <c r="C57" s="6">
        <v>44978</v>
      </c>
      <c r="D57" s="4">
        <v>8</v>
      </c>
    </row>
    <row r="58" spans="1:4" x14ac:dyDescent="0.25">
      <c r="A58" s="15">
        <v>44986</v>
      </c>
      <c r="B58" s="6">
        <v>44979</v>
      </c>
      <c r="C58" s="6">
        <v>45006</v>
      </c>
      <c r="D58" s="4">
        <v>9</v>
      </c>
    </row>
    <row r="59" spans="1:4" x14ac:dyDescent="0.25">
      <c r="A59" s="15">
        <v>45017</v>
      </c>
      <c r="B59" s="6">
        <v>45007</v>
      </c>
      <c r="C59" s="6">
        <v>45037</v>
      </c>
      <c r="D59" s="4">
        <v>10</v>
      </c>
    </row>
    <row r="60" spans="1:4" x14ac:dyDescent="0.25">
      <c r="A60" s="15">
        <v>45047</v>
      </c>
      <c r="B60" s="6">
        <v>45038</v>
      </c>
      <c r="C60" s="6">
        <v>45067</v>
      </c>
      <c r="D60" s="4">
        <v>11</v>
      </c>
    </row>
    <row r="61" spans="1:4" x14ac:dyDescent="0.25">
      <c r="A61" s="15">
        <v>45078</v>
      </c>
      <c r="B61" s="7">
        <v>45068</v>
      </c>
      <c r="C61" s="6">
        <v>45098</v>
      </c>
      <c r="D61" s="5">
        <v>12</v>
      </c>
    </row>
    <row r="62" spans="1:4" x14ac:dyDescent="0.25">
      <c r="A62" s="15">
        <v>45108</v>
      </c>
      <c r="B62" s="8">
        <v>45099</v>
      </c>
      <c r="C62" s="6">
        <v>45128</v>
      </c>
      <c r="D62" s="2">
        <v>1</v>
      </c>
    </row>
    <row r="63" spans="1:4" x14ac:dyDescent="0.25">
      <c r="A63" s="15">
        <v>45139</v>
      </c>
      <c r="B63" s="8">
        <v>45129</v>
      </c>
      <c r="C63" s="6">
        <v>45159</v>
      </c>
      <c r="D63" s="2">
        <v>2</v>
      </c>
    </row>
    <row r="64" spans="1:4" x14ac:dyDescent="0.25">
      <c r="A64" s="15">
        <v>45170</v>
      </c>
      <c r="B64" s="8">
        <v>45160</v>
      </c>
      <c r="C64" s="6">
        <v>45190</v>
      </c>
      <c r="D64" s="2">
        <v>3</v>
      </c>
    </row>
    <row r="65" spans="1:4" x14ac:dyDescent="0.25">
      <c r="A65" s="15">
        <v>45200</v>
      </c>
      <c r="B65" s="8">
        <v>45191</v>
      </c>
      <c r="C65" s="6">
        <v>45220</v>
      </c>
      <c r="D65" s="2">
        <v>4</v>
      </c>
    </row>
    <row r="66" spans="1:4" x14ac:dyDescent="0.25">
      <c r="A66" s="15">
        <v>45231</v>
      </c>
      <c r="B66" s="8">
        <v>45221</v>
      </c>
      <c r="C66" s="6">
        <v>45251</v>
      </c>
      <c r="D66" s="2">
        <v>5</v>
      </c>
    </row>
    <row r="67" spans="1:4" x14ac:dyDescent="0.25">
      <c r="A67" s="15">
        <v>45261</v>
      </c>
      <c r="B67" s="8">
        <v>45252</v>
      </c>
      <c r="C67" s="6">
        <v>45281</v>
      </c>
      <c r="D67" s="3">
        <v>6</v>
      </c>
    </row>
    <row r="68" spans="1:4" x14ac:dyDescent="0.25">
      <c r="A68" s="15">
        <v>45292</v>
      </c>
      <c r="B68" s="6">
        <v>45282</v>
      </c>
      <c r="C68" s="6">
        <v>45312</v>
      </c>
      <c r="D68" s="4">
        <v>7</v>
      </c>
    </row>
    <row r="69" spans="1:4" x14ac:dyDescent="0.25">
      <c r="A69" s="15">
        <v>45323</v>
      </c>
      <c r="B69" s="6">
        <v>45313</v>
      </c>
      <c r="C69" s="6">
        <v>45343</v>
      </c>
      <c r="D69" s="4">
        <v>8</v>
      </c>
    </row>
    <row r="70" spans="1:4" x14ac:dyDescent="0.25">
      <c r="A70" s="15">
        <v>45352</v>
      </c>
      <c r="B70" s="6">
        <v>45344</v>
      </c>
      <c r="C70" s="6">
        <v>45372</v>
      </c>
      <c r="D70" s="4">
        <v>9</v>
      </c>
    </row>
    <row r="71" spans="1:4" x14ac:dyDescent="0.25">
      <c r="A71" s="15">
        <v>45383</v>
      </c>
      <c r="B71" s="6">
        <v>45373</v>
      </c>
      <c r="C71" s="6">
        <v>45403</v>
      </c>
      <c r="D71" s="4">
        <v>10</v>
      </c>
    </row>
    <row r="72" spans="1:4" x14ac:dyDescent="0.25">
      <c r="A72" s="15">
        <v>45413</v>
      </c>
      <c r="B72" s="6">
        <v>45404</v>
      </c>
      <c r="C72" s="6">
        <v>45433</v>
      </c>
      <c r="D72" s="4">
        <v>11</v>
      </c>
    </row>
    <row r="73" spans="1:4" x14ac:dyDescent="0.25">
      <c r="A73" s="15">
        <v>45444</v>
      </c>
      <c r="B73" s="7">
        <v>45434</v>
      </c>
      <c r="C73" s="6">
        <v>45464</v>
      </c>
      <c r="D73" s="5">
        <v>12</v>
      </c>
    </row>
    <row r="74" spans="1:4" x14ac:dyDescent="0.25">
      <c r="A74" s="15">
        <v>45474</v>
      </c>
      <c r="B74" s="8">
        <v>45465</v>
      </c>
      <c r="C74" s="6">
        <v>45494</v>
      </c>
      <c r="D74" s="2">
        <v>1</v>
      </c>
    </row>
    <row r="75" spans="1:4" x14ac:dyDescent="0.25">
      <c r="A75" s="15">
        <v>45505</v>
      </c>
      <c r="B75" s="8">
        <v>45495</v>
      </c>
      <c r="C75" s="6">
        <v>45525</v>
      </c>
      <c r="D75" s="2">
        <v>2</v>
      </c>
    </row>
    <row r="76" spans="1:4" x14ac:dyDescent="0.25">
      <c r="A76" s="15">
        <v>45536</v>
      </c>
      <c r="B76" s="8">
        <v>45526</v>
      </c>
      <c r="C76" s="6">
        <v>45556</v>
      </c>
      <c r="D76" s="2">
        <v>3</v>
      </c>
    </row>
    <row r="77" spans="1:4" x14ac:dyDescent="0.25">
      <c r="A77" s="15">
        <v>45566</v>
      </c>
      <c r="B77" s="6">
        <v>45557</v>
      </c>
      <c r="C77" s="6">
        <v>45586</v>
      </c>
      <c r="D77" s="2">
        <v>4</v>
      </c>
    </row>
    <row r="78" spans="1:4" x14ac:dyDescent="0.25">
      <c r="A78" s="15">
        <v>45597</v>
      </c>
      <c r="B78" s="6">
        <v>45587</v>
      </c>
      <c r="C78" s="6">
        <v>45617</v>
      </c>
      <c r="D78" s="2">
        <v>5</v>
      </c>
    </row>
    <row r="79" spans="1:4" x14ac:dyDescent="0.25">
      <c r="A79" s="15">
        <v>45627</v>
      </c>
      <c r="B79" s="6">
        <v>45618</v>
      </c>
      <c r="C79" s="6">
        <v>45647</v>
      </c>
      <c r="D79" s="3">
        <v>6</v>
      </c>
    </row>
    <row r="80" spans="1:4" x14ac:dyDescent="0.25">
      <c r="A80" s="15">
        <v>45658</v>
      </c>
      <c r="B80" s="6">
        <v>45648</v>
      </c>
      <c r="C80" s="6">
        <v>45678</v>
      </c>
      <c r="D80" s="4">
        <v>7</v>
      </c>
    </row>
    <row r="81" spans="1:4" x14ac:dyDescent="0.25">
      <c r="A81" s="15">
        <v>45689</v>
      </c>
      <c r="B81" s="6">
        <v>45679</v>
      </c>
      <c r="C81" s="6">
        <v>45709</v>
      </c>
      <c r="D81" s="4">
        <v>8</v>
      </c>
    </row>
    <row r="82" spans="1:4" x14ac:dyDescent="0.25">
      <c r="A82" s="15">
        <v>45717</v>
      </c>
      <c r="B82" s="7">
        <v>45710</v>
      </c>
      <c r="C82" s="6">
        <v>45737</v>
      </c>
      <c r="D82" s="4">
        <v>9</v>
      </c>
    </row>
    <row r="83" spans="1:4" x14ac:dyDescent="0.25">
      <c r="A83" s="15">
        <v>45748</v>
      </c>
      <c r="B83" s="8">
        <v>45738</v>
      </c>
      <c r="C83" s="6">
        <v>45768</v>
      </c>
      <c r="D83" s="4">
        <v>10</v>
      </c>
    </row>
    <row r="84" spans="1:4" x14ac:dyDescent="0.25">
      <c r="A84" s="15">
        <v>45778</v>
      </c>
      <c r="B84" s="8">
        <v>45769</v>
      </c>
      <c r="C84" s="6">
        <v>45798</v>
      </c>
      <c r="D84" s="4">
        <v>11</v>
      </c>
    </row>
    <row r="85" spans="1:4" x14ac:dyDescent="0.25">
      <c r="A85" s="15">
        <v>45809</v>
      </c>
      <c r="B85" s="8">
        <v>45799</v>
      </c>
      <c r="C85" s="6">
        <v>45829</v>
      </c>
      <c r="D85" s="5">
        <v>12</v>
      </c>
    </row>
    <row r="86" spans="1:4" x14ac:dyDescent="0.25">
      <c r="A86" s="15">
        <v>45839</v>
      </c>
      <c r="B86" s="8">
        <v>45830</v>
      </c>
      <c r="C86" s="6">
        <v>45859</v>
      </c>
      <c r="D86" s="2">
        <v>1</v>
      </c>
    </row>
    <row r="87" spans="1:4" x14ac:dyDescent="0.25">
      <c r="A87" s="15">
        <v>45870</v>
      </c>
      <c r="B87" s="8">
        <v>45860</v>
      </c>
      <c r="C87" s="6">
        <v>45890</v>
      </c>
      <c r="D87" s="2">
        <v>2</v>
      </c>
    </row>
    <row r="88" spans="1:4" x14ac:dyDescent="0.25">
      <c r="A88" s="15">
        <v>45901</v>
      </c>
      <c r="B88" s="8">
        <v>45891</v>
      </c>
      <c r="C88" s="6">
        <v>45921</v>
      </c>
      <c r="D88" s="2">
        <v>3</v>
      </c>
    </row>
    <row r="89" spans="1:4" x14ac:dyDescent="0.25">
      <c r="A89" s="15">
        <v>45931</v>
      </c>
      <c r="B89" s="6">
        <v>45922</v>
      </c>
      <c r="C89" s="6">
        <v>45951</v>
      </c>
      <c r="D89" s="2">
        <v>4</v>
      </c>
    </row>
    <row r="90" spans="1:4" x14ac:dyDescent="0.25">
      <c r="A90" s="15">
        <v>45962</v>
      </c>
      <c r="B90" s="6">
        <v>45952</v>
      </c>
      <c r="C90" s="6">
        <v>45982</v>
      </c>
      <c r="D90" s="2">
        <v>5</v>
      </c>
    </row>
    <row r="91" spans="1:4" x14ac:dyDescent="0.25">
      <c r="A91" s="15">
        <v>45992</v>
      </c>
      <c r="B91" s="6">
        <v>45983</v>
      </c>
      <c r="C91" s="6">
        <v>46012</v>
      </c>
      <c r="D91" s="3">
        <v>6</v>
      </c>
    </row>
    <row r="92" spans="1:4" x14ac:dyDescent="0.25">
      <c r="A92" s="15">
        <v>46023</v>
      </c>
      <c r="B92" s="6">
        <v>46013</v>
      </c>
      <c r="C92" s="6">
        <v>46043</v>
      </c>
      <c r="D92" s="4">
        <v>7</v>
      </c>
    </row>
    <row r="93" spans="1:4" x14ac:dyDescent="0.25">
      <c r="A93" s="15">
        <v>46054</v>
      </c>
      <c r="B93" s="6">
        <v>46044</v>
      </c>
      <c r="C93" s="6">
        <v>46074</v>
      </c>
      <c r="D93" s="4">
        <v>8</v>
      </c>
    </row>
    <row r="94" spans="1:4" x14ac:dyDescent="0.25">
      <c r="A94" s="15">
        <v>46082</v>
      </c>
      <c r="B94" s="7">
        <v>46075</v>
      </c>
      <c r="C94" s="6">
        <v>46102</v>
      </c>
      <c r="D94" s="4">
        <v>9</v>
      </c>
    </row>
    <row r="95" spans="1:4" x14ac:dyDescent="0.25">
      <c r="A95" s="15">
        <v>46113</v>
      </c>
      <c r="B95" s="8">
        <v>46103</v>
      </c>
      <c r="C95" s="6">
        <v>46133</v>
      </c>
      <c r="D95" s="4">
        <v>10</v>
      </c>
    </row>
    <row r="96" spans="1:4" x14ac:dyDescent="0.25">
      <c r="A96" s="15">
        <v>46143</v>
      </c>
      <c r="B96" s="8">
        <v>46134</v>
      </c>
      <c r="C96" s="6">
        <v>46163</v>
      </c>
      <c r="D96" s="4">
        <v>11</v>
      </c>
    </row>
    <row r="97" spans="1:4" x14ac:dyDescent="0.25">
      <c r="A97" s="15">
        <v>46174</v>
      </c>
      <c r="B97" s="8">
        <v>46164</v>
      </c>
      <c r="C97" s="6">
        <v>46194</v>
      </c>
      <c r="D97" s="5">
        <v>12</v>
      </c>
    </row>
    <row r="98" spans="1:4" x14ac:dyDescent="0.25">
      <c r="A98" s="15">
        <v>46204</v>
      </c>
      <c r="B98" s="6">
        <v>46195</v>
      </c>
      <c r="C98" s="6">
        <v>46224</v>
      </c>
      <c r="D98" s="2">
        <v>1</v>
      </c>
    </row>
    <row r="99" spans="1:4" x14ac:dyDescent="0.25">
      <c r="A99" s="15">
        <v>46235</v>
      </c>
      <c r="B99" s="6">
        <v>46225</v>
      </c>
      <c r="C99" s="6">
        <v>46255</v>
      </c>
      <c r="D99" s="2">
        <v>2</v>
      </c>
    </row>
    <row r="100" spans="1:4" x14ac:dyDescent="0.25">
      <c r="A100" s="15">
        <v>46266</v>
      </c>
      <c r="B100" s="6">
        <v>46256</v>
      </c>
      <c r="C100" s="6">
        <v>46286</v>
      </c>
      <c r="D100" s="2">
        <v>3</v>
      </c>
    </row>
    <row r="101" spans="1:4" x14ac:dyDescent="0.25">
      <c r="A101" s="15">
        <v>46296</v>
      </c>
      <c r="B101" s="6">
        <v>46287</v>
      </c>
      <c r="C101" s="6">
        <v>46316</v>
      </c>
      <c r="D101" s="2">
        <v>4</v>
      </c>
    </row>
    <row r="102" spans="1:4" x14ac:dyDescent="0.25">
      <c r="A102" s="15">
        <v>46327</v>
      </c>
      <c r="B102" s="6">
        <v>46317</v>
      </c>
      <c r="C102" s="6">
        <v>46347</v>
      </c>
      <c r="D102" s="2">
        <v>5</v>
      </c>
    </row>
    <row r="103" spans="1:4" x14ac:dyDescent="0.25">
      <c r="A103" s="15">
        <v>46357</v>
      </c>
      <c r="B103" s="7">
        <v>46348</v>
      </c>
      <c r="C103" s="6">
        <v>46377</v>
      </c>
      <c r="D103" s="3">
        <v>6</v>
      </c>
    </row>
    <row r="104" spans="1:4" x14ac:dyDescent="0.25">
      <c r="A104" s="15">
        <v>46388</v>
      </c>
      <c r="B104" s="8">
        <v>46378</v>
      </c>
      <c r="C104" s="6">
        <v>46408</v>
      </c>
      <c r="D104" s="4">
        <v>7</v>
      </c>
    </row>
    <row r="105" spans="1:4" x14ac:dyDescent="0.25">
      <c r="A105" s="15">
        <v>46419</v>
      </c>
      <c r="B105" s="8">
        <v>46409</v>
      </c>
      <c r="C105" s="6">
        <v>46439</v>
      </c>
      <c r="D105" s="4">
        <v>8</v>
      </c>
    </row>
    <row r="106" spans="1:4" x14ac:dyDescent="0.25">
      <c r="A106" s="15">
        <v>46447</v>
      </c>
      <c r="B106" s="8">
        <v>46440</v>
      </c>
      <c r="C106" s="6">
        <v>46467</v>
      </c>
      <c r="D106" s="4">
        <v>9</v>
      </c>
    </row>
    <row r="107" spans="1:4" x14ac:dyDescent="0.25">
      <c r="A107" s="15">
        <v>46478</v>
      </c>
      <c r="B107" s="8">
        <v>46468</v>
      </c>
      <c r="C107" s="6">
        <v>46498</v>
      </c>
      <c r="D107" s="4">
        <v>10</v>
      </c>
    </row>
    <row r="108" spans="1:4" x14ac:dyDescent="0.25">
      <c r="A108" s="15">
        <v>46508</v>
      </c>
      <c r="B108" s="8">
        <v>46499</v>
      </c>
      <c r="C108" s="6">
        <v>46528</v>
      </c>
      <c r="D108" s="4">
        <v>11</v>
      </c>
    </row>
    <row r="109" spans="1:4" x14ac:dyDescent="0.25">
      <c r="A109" s="15">
        <v>46539</v>
      </c>
      <c r="B109" s="8">
        <v>46529</v>
      </c>
      <c r="C109" s="6">
        <v>46559</v>
      </c>
      <c r="D109" s="5">
        <v>12</v>
      </c>
    </row>
    <row r="110" spans="1:4" x14ac:dyDescent="0.25">
      <c r="A110" s="15">
        <v>46569</v>
      </c>
      <c r="B110" s="6">
        <v>46560</v>
      </c>
      <c r="C110" s="6">
        <v>46589</v>
      </c>
      <c r="D110" s="2">
        <v>1</v>
      </c>
    </row>
    <row r="111" spans="1:4" x14ac:dyDescent="0.25">
      <c r="A111" s="15">
        <v>46600</v>
      </c>
      <c r="B111" s="6">
        <v>46590</v>
      </c>
      <c r="C111" s="6">
        <v>46620</v>
      </c>
      <c r="D111" s="2">
        <v>2</v>
      </c>
    </row>
    <row r="112" spans="1:4" x14ac:dyDescent="0.25">
      <c r="A112" s="15">
        <v>46631</v>
      </c>
      <c r="B112" s="6">
        <v>46621</v>
      </c>
      <c r="C112" s="6">
        <v>46651</v>
      </c>
      <c r="D112" s="2">
        <v>3</v>
      </c>
    </row>
    <row r="113" spans="1:4" x14ac:dyDescent="0.25">
      <c r="A113" s="15">
        <v>46661</v>
      </c>
      <c r="B113" s="6">
        <v>46652</v>
      </c>
      <c r="C113" s="6">
        <v>46681</v>
      </c>
      <c r="D113" s="2">
        <v>4</v>
      </c>
    </row>
    <row r="114" spans="1:4" x14ac:dyDescent="0.25">
      <c r="A114" s="15">
        <v>46692</v>
      </c>
      <c r="B114" s="6">
        <v>46682</v>
      </c>
      <c r="C114" s="6">
        <v>46712</v>
      </c>
      <c r="D114" s="2">
        <v>5</v>
      </c>
    </row>
    <row r="115" spans="1:4" x14ac:dyDescent="0.25">
      <c r="A115" s="15">
        <v>46722</v>
      </c>
      <c r="B115" s="7">
        <v>46713</v>
      </c>
      <c r="C115" s="6">
        <v>46742</v>
      </c>
      <c r="D115" s="3">
        <v>6</v>
      </c>
    </row>
    <row r="116" spans="1:4" x14ac:dyDescent="0.25">
      <c r="A116" s="15">
        <v>46753</v>
      </c>
      <c r="B116" s="8">
        <v>46743</v>
      </c>
      <c r="C116" s="6">
        <v>46773</v>
      </c>
      <c r="D116" s="4">
        <v>7</v>
      </c>
    </row>
    <row r="117" spans="1:4" x14ac:dyDescent="0.25">
      <c r="A117" s="15">
        <v>46784</v>
      </c>
      <c r="B117" s="8">
        <v>46774</v>
      </c>
      <c r="C117" s="6">
        <v>46804</v>
      </c>
      <c r="D117" s="4">
        <v>8</v>
      </c>
    </row>
    <row r="118" spans="1:4" x14ac:dyDescent="0.25">
      <c r="A118" s="15">
        <v>46813</v>
      </c>
      <c r="B118" s="8">
        <v>46805</v>
      </c>
      <c r="C118" s="6">
        <v>46833</v>
      </c>
      <c r="D118" s="4">
        <v>9</v>
      </c>
    </row>
    <row r="119" spans="1:4" x14ac:dyDescent="0.25">
      <c r="A119" s="15">
        <v>46844</v>
      </c>
      <c r="B119" s="6">
        <v>46834</v>
      </c>
      <c r="C119" s="6">
        <v>46864</v>
      </c>
      <c r="D119" s="4">
        <v>10</v>
      </c>
    </row>
    <row r="120" spans="1:4" x14ac:dyDescent="0.25">
      <c r="A120" s="15">
        <v>46874</v>
      </c>
      <c r="B120" s="6">
        <v>46865</v>
      </c>
      <c r="C120" s="6">
        <v>46894</v>
      </c>
      <c r="D120" s="4">
        <v>11</v>
      </c>
    </row>
    <row r="121" spans="1:4" x14ac:dyDescent="0.25">
      <c r="A121" s="15">
        <v>46905</v>
      </c>
      <c r="B121" s="6">
        <v>46895</v>
      </c>
      <c r="C121" s="6">
        <v>46925</v>
      </c>
      <c r="D121" s="5">
        <v>12</v>
      </c>
    </row>
    <row r="122" spans="1:4" x14ac:dyDescent="0.25">
      <c r="A122" s="15">
        <v>46935</v>
      </c>
      <c r="B122" s="6">
        <v>46926</v>
      </c>
      <c r="C122" s="6">
        <v>46955</v>
      </c>
      <c r="D122" s="2">
        <v>1</v>
      </c>
    </row>
    <row r="123" spans="1:4" x14ac:dyDescent="0.25">
      <c r="A123" s="15">
        <v>46966</v>
      </c>
      <c r="B123" s="6">
        <v>46956</v>
      </c>
      <c r="C123" s="6">
        <v>46986</v>
      </c>
      <c r="D123" s="2">
        <v>2</v>
      </c>
    </row>
    <row r="124" spans="1:4" x14ac:dyDescent="0.25">
      <c r="A124" s="15">
        <v>46997</v>
      </c>
      <c r="B124" s="7">
        <v>46987</v>
      </c>
      <c r="C124" s="6">
        <v>47017</v>
      </c>
      <c r="D124" s="2">
        <v>3</v>
      </c>
    </row>
    <row r="125" spans="1:4" x14ac:dyDescent="0.25">
      <c r="A125" s="15">
        <v>47027</v>
      </c>
      <c r="B125" s="8">
        <v>47018</v>
      </c>
      <c r="C125" s="6">
        <v>47047</v>
      </c>
      <c r="D125" s="2">
        <v>4</v>
      </c>
    </row>
    <row r="126" spans="1:4" x14ac:dyDescent="0.25">
      <c r="A126" s="15">
        <v>47058</v>
      </c>
      <c r="B126" s="8">
        <v>47048</v>
      </c>
      <c r="C126" s="6">
        <v>47078</v>
      </c>
      <c r="D126" s="2">
        <v>5</v>
      </c>
    </row>
    <row r="127" spans="1:4" x14ac:dyDescent="0.25">
      <c r="A127" s="15">
        <v>47088</v>
      </c>
      <c r="B127" s="8">
        <v>47079</v>
      </c>
      <c r="C127" s="6">
        <v>47108</v>
      </c>
      <c r="D127" s="3">
        <v>6</v>
      </c>
    </row>
    <row r="128" spans="1:4" x14ac:dyDescent="0.25">
      <c r="A128" s="15">
        <v>47119</v>
      </c>
      <c r="B128" s="8">
        <v>47109</v>
      </c>
      <c r="C128" s="6">
        <v>47139</v>
      </c>
      <c r="D128" s="4">
        <v>7</v>
      </c>
    </row>
    <row r="129" spans="1:4" x14ac:dyDescent="0.25">
      <c r="A129" s="15">
        <v>47150</v>
      </c>
      <c r="B129" s="8">
        <v>47140</v>
      </c>
      <c r="C129" s="6">
        <v>47170</v>
      </c>
      <c r="D129" s="4">
        <v>8</v>
      </c>
    </row>
    <row r="130" spans="1:4" x14ac:dyDescent="0.25">
      <c r="A130" s="15">
        <v>47178</v>
      </c>
      <c r="B130" s="8">
        <v>47171</v>
      </c>
      <c r="C130" s="6">
        <v>47198</v>
      </c>
      <c r="D130" s="4">
        <v>9</v>
      </c>
    </row>
    <row r="131" spans="1:4" x14ac:dyDescent="0.25">
      <c r="A131" s="15">
        <v>47209</v>
      </c>
      <c r="B131" s="6">
        <v>47199</v>
      </c>
      <c r="C131" s="6">
        <v>47229</v>
      </c>
      <c r="D131" s="4">
        <v>10</v>
      </c>
    </row>
    <row r="132" spans="1:4" x14ac:dyDescent="0.25">
      <c r="A132" s="15">
        <v>47239</v>
      </c>
      <c r="B132" s="6">
        <v>47230</v>
      </c>
      <c r="C132" s="6">
        <v>47259</v>
      </c>
      <c r="D132" s="4">
        <v>11</v>
      </c>
    </row>
    <row r="133" spans="1:4" x14ac:dyDescent="0.25">
      <c r="A133" s="15">
        <v>47270</v>
      </c>
      <c r="B133" s="6">
        <v>47260</v>
      </c>
      <c r="C133" s="6">
        <v>47290</v>
      </c>
      <c r="D133" s="5">
        <v>12</v>
      </c>
    </row>
    <row r="134" spans="1:4" x14ac:dyDescent="0.25">
      <c r="A134" s="15">
        <v>47300</v>
      </c>
      <c r="B134" s="6">
        <v>47291</v>
      </c>
      <c r="C134" s="6">
        <v>47320</v>
      </c>
      <c r="D134" s="2">
        <v>1</v>
      </c>
    </row>
    <row r="135" spans="1:4" x14ac:dyDescent="0.25">
      <c r="A135" s="15">
        <v>47331</v>
      </c>
      <c r="B135" s="6">
        <v>47321</v>
      </c>
      <c r="C135" s="6">
        <v>47351</v>
      </c>
      <c r="D135" s="2">
        <v>2</v>
      </c>
    </row>
    <row r="136" spans="1:4" x14ac:dyDescent="0.25">
      <c r="A136" s="15">
        <v>47362</v>
      </c>
      <c r="B136" s="7">
        <v>47352</v>
      </c>
      <c r="C136" s="6">
        <v>47382</v>
      </c>
      <c r="D136" s="2">
        <v>3</v>
      </c>
    </row>
    <row r="137" spans="1:4" x14ac:dyDescent="0.25">
      <c r="A137" s="15">
        <v>47392</v>
      </c>
      <c r="B137" s="8">
        <v>47383</v>
      </c>
      <c r="C137" s="6">
        <v>47412</v>
      </c>
      <c r="D137" s="2">
        <v>4</v>
      </c>
    </row>
    <row r="138" spans="1:4" x14ac:dyDescent="0.25">
      <c r="A138" s="15">
        <v>47423</v>
      </c>
      <c r="B138" s="8">
        <v>47413</v>
      </c>
      <c r="C138" s="6">
        <v>47443</v>
      </c>
      <c r="D138" s="2">
        <v>5</v>
      </c>
    </row>
    <row r="139" spans="1:4" x14ac:dyDescent="0.25">
      <c r="A139" s="15">
        <v>47453</v>
      </c>
      <c r="B139" s="8">
        <v>47444</v>
      </c>
      <c r="C139" s="6">
        <v>47473</v>
      </c>
      <c r="D139" s="3">
        <v>6</v>
      </c>
    </row>
    <row r="140" spans="1:4" x14ac:dyDescent="0.25">
      <c r="A140" s="15">
        <v>47484</v>
      </c>
      <c r="B140" s="8">
        <v>47474</v>
      </c>
      <c r="C140" s="6">
        <v>47504</v>
      </c>
      <c r="D140" s="4">
        <v>7</v>
      </c>
    </row>
    <row r="141" spans="1:4" x14ac:dyDescent="0.25">
      <c r="A141" s="15">
        <v>47515</v>
      </c>
      <c r="B141" s="8">
        <v>47505</v>
      </c>
      <c r="C141" s="6">
        <v>47535</v>
      </c>
      <c r="D141" s="4">
        <v>8</v>
      </c>
    </row>
    <row r="142" spans="1:4" x14ac:dyDescent="0.25">
      <c r="A142" s="15">
        <v>47543</v>
      </c>
      <c r="B142" s="8">
        <v>47536</v>
      </c>
      <c r="C142" s="6">
        <v>47563</v>
      </c>
      <c r="D142" s="4">
        <v>9</v>
      </c>
    </row>
    <row r="143" spans="1:4" x14ac:dyDescent="0.25">
      <c r="A143" s="15">
        <v>47574</v>
      </c>
      <c r="B143" s="6">
        <v>47564</v>
      </c>
      <c r="C143" s="6">
        <v>47594</v>
      </c>
      <c r="D143" s="4">
        <v>10</v>
      </c>
    </row>
    <row r="144" spans="1:4" x14ac:dyDescent="0.25">
      <c r="A144" s="15">
        <v>47604</v>
      </c>
      <c r="B144" s="6">
        <v>47595</v>
      </c>
      <c r="C144" s="6">
        <v>47624</v>
      </c>
      <c r="D144" s="4">
        <v>11</v>
      </c>
    </row>
    <row r="145" spans="1:4" x14ac:dyDescent="0.25">
      <c r="A145" s="15">
        <v>47635</v>
      </c>
      <c r="B145" s="6">
        <v>47625</v>
      </c>
      <c r="C145" s="6">
        <v>47655</v>
      </c>
      <c r="D145" s="5">
        <v>12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REQUEST</vt:lpstr>
      <vt:lpstr>GA CALCS</vt:lpstr>
      <vt:lpstr>POSN ACCT LOOKUP</vt:lpstr>
      <vt:lpstr>RADIO BUTTON CHOICES</vt:lpstr>
      <vt:lpstr>PAY PERIOD DATES</vt:lpstr>
      <vt:lpstr>REQUEST!Print_Area</vt:lpstr>
    </vt:vector>
  </TitlesOfParts>
  <Company>South Dakota School of Mines and Technology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AML</dc:creator>
  <cp:lastModifiedBy>Easton, Julia F.</cp:lastModifiedBy>
  <cp:lastPrinted>2019-03-28T14:04:37Z</cp:lastPrinted>
  <dcterms:created xsi:type="dcterms:W3CDTF">2019-03-06T16:47:34Z</dcterms:created>
  <dcterms:modified xsi:type="dcterms:W3CDTF">2019-04-04T14:50:32Z</dcterms:modified>
</cp:coreProperties>
</file>